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-15" windowWidth="7455" windowHeight="8175" firstSheet="1" activeTab="1"/>
  </bookViews>
  <sheets>
    <sheet name="Tabel" sheetId="40" state="hidden" r:id="rId1"/>
    <sheet name="Sheet1" sheetId="75" r:id="rId2"/>
  </sheets>
  <definedNames>
    <definedName name="SMP">Tabel!$A$7:$W$34</definedName>
  </definedNames>
  <calcPr calcId="124519"/>
</workbook>
</file>

<file path=xl/calcChain.xml><?xml version="1.0" encoding="utf-8"?>
<calcChain xmlns="http://schemas.openxmlformats.org/spreadsheetml/2006/main">
  <c r="W7" i="40"/>
  <c r="R7"/>
  <c r="M7"/>
  <c r="H7"/>
  <c r="C14" i="75"/>
  <c r="C13"/>
  <c r="B14"/>
  <c r="B13"/>
  <c r="M34" i="40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35"/>
  <c r="L35"/>
  <c r="P35"/>
  <c r="Q35"/>
  <c r="U35"/>
  <c r="D35"/>
  <c r="E35"/>
  <c r="F35"/>
  <c r="G35"/>
  <c r="I35"/>
  <c r="J35"/>
  <c r="N35"/>
  <c r="O35"/>
  <c r="S35"/>
  <c r="V35"/>
  <c r="B6" i="75"/>
  <c r="C15"/>
  <c r="B15"/>
  <c r="A1"/>
  <c r="F15" s="1"/>
  <c r="E13" l="1"/>
  <c r="D13"/>
  <c r="D15"/>
  <c r="C8"/>
  <c r="G13"/>
  <c r="G14"/>
  <c r="G15"/>
  <c r="E14"/>
  <c r="E15"/>
  <c r="D14"/>
  <c r="F13"/>
  <c r="F14"/>
  <c r="T35" i="40"/>
  <c r="C9" i="75"/>
  <c r="BA28" i="40" l="1"/>
  <c r="BA29"/>
  <c r="BA30"/>
  <c r="BA33"/>
  <c r="BA34"/>
  <c r="AV28"/>
  <c r="AV29"/>
  <c r="AV30"/>
  <c r="AV33"/>
  <c r="AV34"/>
  <c r="AQ28"/>
  <c r="AQ29"/>
  <c r="AQ30"/>
  <c r="AQ33"/>
  <c r="AQ34"/>
  <c r="AL28"/>
  <c r="AL29"/>
  <c r="AL30"/>
  <c r="AL33"/>
  <c r="AL34"/>
  <c r="AG28"/>
  <c r="AG29"/>
  <c r="AG30"/>
  <c r="AG33"/>
  <c r="AG34"/>
  <c r="BC35"/>
  <c r="BD35"/>
  <c r="BE35"/>
  <c r="BB35"/>
  <c r="AX35"/>
  <c r="AY35"/>
  <c r="AZ35"/>
  <c r="BA9"/>
  <c r="BA10"/>
  <c r="BA11"/>
  <c r="BA12"/>
  <c r="BA13"/>
  <c r="BA15"/>
  <c r="BA16"/>
  <c r="BA17"/>
  <c r="BA18"/>
  <c r="BA19"/>
  <c r="BA20"/>
  <c r="BA21"/>
  <c r="BA22"/>
  <c r="BA23"/>
  <c r="BA24"/>
  <c r="BA25"/>
  <c r="BA26"/>
  <c r="BA27"/>
  <c r="BA8"/>
  <c r="AW35"/>
  <c r="AS35"/>
  <c r="AT35"/>
  <c r="AU35"/>
  <c r="AR35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8"/>
  <c r="AD35"/>
  <c r="AE35"/>
  <c r="AF35"/>
  <c r="AC35"/>
  <c r="AA35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8"/>
  <c r="AL8"/>
  <c r="AQ8"/>
  <c r="AL9"/>
  <c r="AQ9"/>
  <c r="AL10"/>
  <c r="AQ10"/>
  <c r="AL11"/>
  <c r="AQ11"/>
  <c r="AL12"/>
  <c r="AQ12"/>
  <c r="AL13"/>
  <c r="AQ13"/>
  <c r="AL14"/>
  <c r="AQ14"/>
  <c r="AL15"/>
  <c r="AQ15"/>
  <c r="AL16"/>
  <c r="AQ16"/>
  <c r="AL17"/>
  <c r="AQ17"/>
  <c r="AL18"/>
  <c r="AQ18"/>
  <c r="AL19"/>
  <c r="AQ19"/>
  <c r="AL20"/>
  <c r="AQ20"/>
  <c r="AL21"/>
  <c r="AQ21"/>
  <c r="AL22"/>
  <c r="AQ22"/>
  <c r="AL23"/>
  <c r="AQ23"/>
  <c r="AL24"/>
  <c r="AQ24"/>
  <c r="AL25"/>
  <c r="AQ25"/>
  <c r="AL26"/>
  <c r="AQ26"/>
  <c r="AL27"/>
  <c r="AQ27"/>
  <c r="X35"/>
  <c r="Y35"/>
  <c r="Z35"/>
  <c r="AH35"/>
  <c r="AI35"/>
  <c r="AJ35"/>
  <c r="AK35"/>
  <c r="AM35"/>
  <c r="AN35"/>
  <c r="AO35"/>
  <c r="AP35"/>
  <c r="BA14"/>
</calcChain>
</file>

<file path=xl/sharedStrings.xml><?xml version="1.0" encoding="utf-8"?>
<sst xmlns="http://schemas.openxmlformats.org/spreadsheetml/2006/main" count="184" uniqueCount="94">
  <si>
    <t>NOMOR</t>
  </si>
  <si>
    <t>NAMA</t>
  </si>
  <si>
    <t>AKGS 1</t>
  </si>
  <si>
    <t>PESERTA</t>
  </si>
  <si>
    <t>BIN</t>
  </si>
  <si>
    <t>BING</t>
  </si>
  <si>
    <t>MAT</t>
  </si>
  <si>
    <t>IPA</t>
  </si>
  <si>
    <t>FIS</t>
  </si>
  <si>
    <t>BIO</t>
  </si>
  <si>
    <t>Standar Kelulusan AKGS</t>
  </si>
  <si>
    <t>SMPI AL-AZHAR KELAPA GADING SURABAYA</t>
  </si>
  <si>
    <t>: 5.50</t>
  </si>
  <si>
    <t>Rata-rata</t>
  </si>
  <si>
    <t xml:space="preserve">LAPORAN HASIL TRY OUT </t>
  </si>
  <si>
    <t>ADINDA ARLIN</t>
  </si>
  <si>
    <t xml:space="preserve">AGATHE CITRA APSARI </t>
  </si>
  <si>
    <t>ALYA SYIFA KUSUMA</t>
  </si>
  <si>
    <t xml:space="preserve">ARYA ATHA RAHADI </t>
  </si>
  <si>
    <t xml:space="preserve">ASASUNA ANWARIAH HASYATI </t>
  </si>
  <si>
    <t xml:space="preserve">AZIZA ZHAFIRAH </t>
  </si>
  <si>
    <t>BANGKIT PANJI KUMBOLO</t>
  </si>
  <si>
    <t>BELIA TITAH ARIZA PUTRI</t>
  </si>
  <si>
    <t xml:space="preserve">CAKRA MANGGALA GANDA </t>
  </si>
  <si>
    <t xml:space="preserve">CHIKA MAULINA SALSABILLA </t>
  </si>
  <si>
    <t>HANUM SEKAR KINANTI</t>
  </si>
  <si>
    <t>HENDRY DANISWARA MERIANTO</t>
  </si>
  <si>
    <t xml:space="preserve">IVORA INDAH ANUGRAH </t>
  </si>
  <si>
    <t xml:space="preserve">RR. JASMINE ANNISYA ZAHIRA </t>
  </si>
  <si>
    <t xml:space="preserve">LANGIT PUALAM HARRUMNAMY SIREGAR </t>
  </si>
  <si>
    <t xml:space="preserve">MEGA PRASASTI PUTRI SUHARANI </t>
  </si>
  <si>
    <t>MIFTA AJENG PRAMESTHI HADININGTIAS</t>
  </si>
  <si>
    <t>MUHAMMAD FAIZ NUR IMAN</t>
  </si>
  <si>
    <t>MUHAMMAD RUDLY ALFIANSYAH</t>
  </si>
  <si>
    <t>NABILAH RAMADHANI ARIF</t>
  </si>
  <si>
    <t>RAKA NUR PRATAMA</t>
  </si>
  <si>
    <t>RENALDY ANANTA SAPUTRA</t>
  </si>
  <si>
    <t>SALSABILA FAKHIRAH OKTAVIANI PUTRI S</t>
  </si>
  <si>
    <t>SYIRIN NADIVA</t>
  </si>
  <si>
    <t>WISNU KRISNA ADJI</t>
  </si>
  <si>
    <t>MOCHAMMAD RENO DAFFA ALKAF ISLAMMY</t>
  </si>
  <si>
    <t>ARINDA NARUMITA SALSABILA SUNDANA</t>
  </si>
  <si>
    <t>11.03.305</t>
  </si>
  <si>
    <t>11.03.285</t>
  </si>
  <si>
    <t>11.03.288</t>
  </si>
  <si>
    <t>11.03.284</t>
  </si>
  <si>
    <t>11.03.308</t>
  </si>
  <si>
    <t>11.03.301</t>
  </si>
  <si>
    <t>11.03.294</t>
  </si>
  <si>
    <t>11.03.292</t>
  </si>
  <si>
    <t>11.03.290</t>
  </si>
  <si>
    <t>11.03.299</t>
  </si>
  <si>
    <t>11.03.293</t>
  </si>
  <si>
    <t>11.03.296</t>
  </si>
  <si>
    <t>11.03.287</t>
  </si>
  <si>
    <t>11.03.309</t>
  </si>
  <si>
    <t>11.03.303</t>
  </si>
  <si>
    <t>11.03.306</t>
  </si>
  <si>
    <t>11.03.298</t>
  </si>
  <si>
    <t>11.03.300</t>
  </si>
  <si>
    <t>11.03.297</t>
  </si>
  <si>
    <t>11.03.307</t>
  </si>
  <si>
    <t>11.03.295</t>
  </si>
  <si>
    <t>11.03.286</t>
  </si>
  <si>
    <t>11.03.304</t>
  </si>
  <si>
    <t>11.03.289</t>
  </si>
  <si>
    <t>11.03.291</t>
  </si>
  <si>
    <t>11.03.310</t>
  </si>
  <si>
    <t>11.03.312</t>
  </si>
  <si>
    <t>TD</t>
  </si>
  <si>
    <t>TAHUN PELAJARAN 2013/2014</t>
  </si>
  <si>
    <t>PRIMAGAMA1</t>
  </si>
  <si>
    <t>SSC1</t>
  </si>
  <si>
    <t>Nama Peserta Didik</t>
  </si>
  <si>
    <t>LAPORAN HASIL TRYOUT PERSIAPAN UN</t>
  </si>
  <si>
    <t>SMP ISLAM AL - AZHAR KELAPA GADING SURABAYA</t>
  </si>
  <si>
    <t>PENYELENGGARA</t>
  </si>
  <si>
    <t>WAKTU PELAKSANAAN</t>
  </si>
  <si>
    <t xml:space="preserve">PEROLEHAN NILAI </t>
  </si>
  <si>
    <t>BHS. IND</t>
  </si>
  <si>
    <t>BHS. ING</t>
  </si>
  <si>
    <t>12 - 13 Desember 2013</t>
  </si>
  <si>
    <t>14-15 Nopember 2013</t>
  </si>
  <si>
    <t>31 Okt - 1 Nop 2013</t>
  </si>
  <si>
    <t>NISN</t>
  </si>
  <si>
    <t>0004988032</t>
  </si>
  <si>
    <t>0002886682</t>
  </si>
  <si>
    <t>0000114945</t>
  </si>
  <si>
    <t>09980259657</t>
  </si>
  <si>
    <t>11.03.999</t>
  </si>
  <si>
    <t>ANOF KRISDIANTO</t>
  </si>
  <si>
    <t>(CONTOH : 9997198575)</t>
  </si>
  <si>
    <t>MASUKKAN NISN --&gt;</t>
  </si>
  <si>
    <t>Nomor Induk SN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</si>
</sst>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#,##0.0"/>
  </numFmts>
  <fonts count="26">
    <font>
      <sz val="11"/>
      <color theme="1"/>
      <name val="Arial"/>
      <family val="2"/>
    </font>
    <font>
      <sz val="14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Arial"/>
      <family val="2"/>
    </font>
    <font>
      <sz val="12"/>
      <color indexed="8"/>
      <name val="Times New Roman"/>
      <family val="1"/>
    </font>
    <font>
      <b/>
      <sz val="18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0"/>
      <name val="Arial"/>
    </font>
    <font>
      <sz val="11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Times New Roman"/>
      <family val="1"/>
    </font>
    <font>
      <sz val="5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2" fillId="0" borderId="0"/>
  </cellStyleXfs>
  <cellXfs count="20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protection hidden="1"/>
    </xf>
    <xf numFmtId="0" fontId="17" fillId="2" borderId="0" xfId="0" applyFont="1" applyFill="1" applyProtection="1">
      <protection hidden="1"/>
    </xf>
    <xf numFmtId="0" fontId="18" fillId="2" borderId="0" xfId="0" applyFont="1" applyFill="1" applyProtection="1">
      <protection hidden="1"/>
    </xf>
    <xf numFmtId="0" fontId="17" fillId="2" borderId="0" xfId="0" quotePrefix="1" applyFont="1" applyFill="1" applyProtection="1"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4" fillId="2" borderId="0" xfId="0" applyFont="1" applyFill="1" applyBorder="1" applyAlignment="1" applyProtection="1">
      <protection hidden="1"/>
    </xf>
    <xf numFmtId="0" fontId="20" fillId="0" borderId="0" xfId="0" applyFont="1"/>
    <xf numFmtId="0" fontId="0" fillId="3" borderId="0" xfId="0" applyFill="1"/>
    <xf numFmtId="0" fontId="24" fillId="3" borderId="0" xfId="0" applyFont="1" applyFill="1"/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1" fillId="0" borderId="9" xfId="0" applyFont="1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0" fontId="4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vertical="center"/>
    </xf>
    <xf numFmtId="2" fontId="9" fillId="4" borderId="34" xfId="0" applyNumberFormat="1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164" fontId="7" fillId="4" borderId="21" xfId="0" quotePrefix="1" applyNumberFormat="1" applyFont="1" applyFill="1" applyBorder="1" applyAlignment="1">
      <alignment horizontal="center" vertical="center"/>
    </xf>
    <xf numFmtId="2" fontId="9" fillId="4" borderId="7" xfId="0" applyNumberFormat="1" applyFont="1" applyFill="1" applyBorder="1" applyAlignment="1" applyProtection="1">
      <alignment horizontal="center" vertical="center"/>
      <protection hidden="1"/>
    </xf>
    <xf numFmtId="164" fontId="10" fillId="4" borderId="21" xfId="0" quotePrefix="1" applyNumberFormat="1" applyFont="1" applyFill="1" applyBorder="1" applyAlignment="1" applyProtection="1">
      <alignment horizontal="center" vertical="center"/>
      <protection hidden="1"/>
    </xf>
    <xf numFmtId="164" fontId="10" fillId="4" borderId="34" xfId="0" quotePrefix="1" applyNumberFormat="1" applyFont="1" applyFill="1" applyBorder="1" applyAlignment="1" applyProtection="1">
      <alignment horizontal="center" vertical="center"/>
      <protection hidden="1"/>
    </xf>
    <xf numFmtId="2" fontId="9" fillId="4" borderId="16" xfId="0" quotePrefix="1" applyNumberFormat="1" applyFont="1" applyFill="1" applyBorder="1" applyAlignment="1" applyProtection="1">
      <alignment horizontal="center" vertical="center"/>
      <protection hidden="1"/>
    </xf>
    <xf numFmtId="2" fontId="9" fillId="4" borderId="17" xfId="0" quotePrefix="1" applyNumberFormat="1" applyFont="1" applyFill="1" applyBorder="1" applyAlignment="1" applyProtection="1">
      <alignment horizontal="center" vertical="center"/>
      <protection hidden="1"/>
    </xf>
    <xf numFmtId="2" fontId="9" fillId="4" borderId="18" xfId="0" quotePrefix="1" applyNumberFormat="1" applyFont="1" applyFill="1" applyBorder="1" applyAlignment="1" applyProtection="1">
      <alignment horizontal="center" vertical="center"/>
      <protection hidden="1"/>
    </xf>
    <xf numFmtId="2" fontId="1" fillId="4" borderId="9" xfId="0" quotePrefix="1" applyNumberFormat="1" applyFont="1" applyFill="1" applyBorder="1" applyAlignment="1">
      <alignment horizontal="center" vertical="center"/>
    </xf>
    <xf numFmtId="2" fontId="1" fillId="4" borderId="24" xfId="0" quotePrefix="1" applyNumberFormat="1" applyFont="1" applyFill="1" applyBorder="1" applyAlignment="1">
      <alignment horizontal="center" vertical="center"/>
    </xf>
    <xf numFmtId="2" fontId="7" fillId="4" borderId="21" xfId="0" quotePrefix="1" applyNumberFormat="1" applyFont="1" applyFill="1" applyBorder="1" applyAlignment="1">
      <alignment horizontal="center" vertical="center"/>
    </xf>
    <xf numFmtId="2" fontId="1" fillId="4" borderId="12" xfId="0" quotePrefix="1" applyNumberFormat="1" applyFont="1" applyFill="1" applyBorder="1" applyAlignment="1">
      <alignment horizontal="center" vertical="center"/>
    </xf>
    <xf numFmtId="4" fontId="1" fillId="4" borderId="9" xfId="0" quotePrefix="1" applyNumberFormat="1" applyFont="1" applyFill="1" applyBorder="1" applyAlignment="1">
      <alignment horizontal="center" vertical="center"/>
    </xf>
    <xf numFmtId="2" fontId="1" fillId="4" borderId="13" xfId="0" quotePrefix="1" applyNumberFormat="1" applyFont="1" applyFill="1" applyBorder="1" applyAlignment="1">
      <alignment horizontal="center" vertical="center"/>
    </xf>
    <xf numFmtId="2" fontId="7" fillId="4" borderId="27" xfId="0" quotePrefix="1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 applyProtection="1">
      <alignment horizontal="center" vertical="center"/>
    </xf>
    <xf numFmtId="4" fontId="8" fillId="4" borderId="21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/>
    </xf>
    <xf numFmtId="2" fontId="8" fillId="4" borderId="21" xfId="0" applyNumberFormat="1" applyFont="1" applyFill="1" applyBorder="1" applyAlignment="1">
      <alignment horizontal="center" vertical="center"/>
    </xf>
    <xf numFmtId="2" fontId="8" fillId="4" borderId="21" xfId="0" quotePrefix="1" applyNumberFormat="1" applyFont="1" applyFill="1" applyBorder="1" applyAlignment="1">
      <alignment horizontal="center" vertical="center"/>
    </xf>
    <xf numFmtId="2" fontId="2" fillId="4" borderId="16" xfId="0" quotePrefix="1" applyNumberFormat="1" applyFont="1" applyFill="1" applyBorder="1" applyAlignment="1">
      <alignment horizontal="center" vertical="center"/>
    </xf>
    <xf numFmtId="4" fontId="2" fillId="4" borderId="17" xfId="0" quotePrefix="1" applyNumberFormat="1" applyFont="1" applyFill="1" applyBorder="1" applyAlignment="1">
      <alignment horizontal="center" vertical="center"/>
    </xf>
    <xf numFmtId="2" fontId="2" fillId="4" borderId="17" xfId="0" quotePrefix="1" applyNumberFormat="1" applyFont="1" applyFill="1" applyBorder="1" applyAlignment="1">
      <alignment horizontal="center" vertical="center"/>
    </xf>
    <xf numFmtId="2" fontId="2" fillId="4" borderId="18" xfId="0" quotePrefix="1" applyNumberFormat="1" applyFont="1" applyFill="1" applyBorder="1" applyAlignment="1">
      <alignment horizontal="center" vertical="center"/>
    </xf>
    <xf numFmtId="2" fontId="1" fillId="4" borderId="8" xfId="0" quotePrefix="1" applyNumberFormat="1" applyFont="1" applyFill="1" applyBorder="1" applyAlignment="1">
      <alignment horizontal="center" vertical="center"/>
    </xf>
    <xf numFmtId="2" fontId="1" fillId="4" borderId="17" xfId="0" quotePrefix="1" applyNumberFormat="1" applyFont="1" applyFill="1" applyBorder="1" applyAlignment="1">
      <alignment horizontal="center" vertical="center"/>
    </xf>
    <xf numFmtId="2" fontId="1" fillId="4" borderId="18" xfId="0" quotePrefix="1" applyNumberFormat="1" applyFont="1" applyFill="1" applyBorder="1" applyAlignment="1">
      <alignment horizontal="center" vertical="center"/>
    </xf>
    <xf numFmtId="2" fontId="1" fillId="4" borderId="7" xfId="0" quotePrefix="1" applyNumberFormat="1" applyFont="1" applyFill="1" applyBorder="1" applyAlignment="1">
      <alignment horizontal="center" vertical="center"/>
    </xf>
    <xf numFmtId="2" fontId="1" fillId="4" borderId="15" xfId="0" quotePrefix="1" applyNumberFormat="1" applyFont="1" applyFill="1" applyBorder="1" applyAlignment="1">
      <alignment horizontal="center" vertical="center"/>
    </xf>
    <xf numFmtId="2" fontId="1" fillId="4" borderId="11" xfId="0" quotePrefix="1" applyNumberFormat="1" applyFont="1" applyFill="1" applyBorder="1" applyAlignment="1">
      <alignment horizontal="center" vertical="center"/>
    </xf>
    <xf numFmtId="2" fontId="1" fillId="4" borderId="23" xfId="0" quotePrefix="1" applyNumberFormat="1" applyFont="1" applyFill="1" applyBorder="1" applyAlignment="1">
      <alignment horizontal="center" vertical="center"/>
    </xf>
    <xf numFmtId="2" fontId="1" fillId="4" borderId="22" xfId="0" quotePrefix="1" applyNumberFormat="1" applyFont="1" applyFill="1" applyBorder="1" applyAlignment="1">
      <alignment horizontal="center" vertical="center"/>
    </xf>
    <xf numFmtId="2" fontId="1" fillId="4" borderId="10" xfId="0" quotePrefix="1" applyNumberFormat="1" applyFont="1" applyFill="1" applyBorder="1" applyAlignment="1">
      <alignment horizontal="center" vertical="center"/>
    </xf>
    <xf numFmtId="2" fontId="1" fillId="4" borderId="21" xfId="0" quotePrefix="1" applyNumberFormat="1" applyFont="1" applyFill="1" applyBorder="1" applyAlignment="1">
      <alignment horizontal="center" vertical="center"/>
    </xf>
    <xf numFmtId="43" fontId="1" fillId="4" borderId="22" xfId="1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2" fontId="9" fillId="4" borderId="35" xfId="0" applyNumberFormat="1" applyFont="1" applyFill="1" applyBorder="1" applyAlignment="1">
      <alignment horizontal="center" vertical="center"/>
    </xf>
    <xf numFmtId="164" fontId="7" fillId="4" borderId="7" xfId="0" quotePrefix="1" applyNumberFormat="1" applyFont="1" applyFill="1" applyBorder="1" applyAlignment="1">
      <alignment horizontal="center" vertical="center"/>
    </xf>
    <xf numFmtId="164" fontId="10" fillId="4" borderId="11" xfId="0" quotePrefix="1" applyNumberFormat="1" applyFont="1" applyFill="1" applyBorder="1" applyAlignment="1" applyProtection="1">
      <alignment horizontal="center" vertical="center"/>
      <protection hidden="1"/>
    </xf>
    <xf numFmtId="164" fontId="10" fillId="4" borderId="7" xfId="0" quotePrefix="1" applyNumberFormat="1" applyFont="1" applyFill="1" applyBorder="1" applyAlignment="1" applyProtection="1">
      <alignment horizontal="center" vertical="center"/>
      <protection hidden="1"/>
    </xf>
    <xf numFmtId="4" fontId="8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2" fontId="8" fillId="4" borderId="11" xfId="0" quotePrefix="1" applyNumberFormat="1" applyFont="1" applyFill="1" applyBorder="1" applyAlignment="1">
      <alignment horizontal="center" vertical="center"/>
    </xf>
    <xf numFmtId="2" fontId="2" fillId="4" borderId="12" xfId="0" quotePrefix="1" applyNumberFormat="1" applyFont="1" applyFill="1" applyBorder="1" applyAlignment="1">
      <alignment horizontal="center" vertical="center"/>
    </xf>
    <xf numFmtId="4" fontId="2" fillId="4" borderId="9" xfId="0" quotePrefix="1" applyNumberFormat="1" applyFont="1" applyFill="1" applyBorder="1" applyAlignment="1">
      <alignment horizontal="center" vertical="center"/>
    </xf>
    <xf numFmtId="2" fontId="2" fillId="4" borderId="9" xfId="0" quotePrefix="1" applyNumberFormat="1" applyFont="1" applyFill="1" applyBorder="1" applyAlignment="1">
      <alignment horizontal="center" vertical="center"/>
    </xf>
    <xf numFmtId="2" fontId="2" fillId="4" borderId="13" xfId="0" quotePrefix="1" applyNumberFormat="1" applyFont="1" applyFill="1" applyBorder="1" applyAlignment="1">
      <alignment horizontal="center" vertical="center"/>
    </xf>
    <xf numFmtId="2" fontId="7" fillId="4" borderId="11" xfId="0" quotePrefix="1" applyNumberFormat="1" applyFont="1" applyFill="1" applyBorder="1" applyAlignment="1">
      <alignment horizontal="center" vertical="center"/>
    </xf>
    <xf numFmtId="2" fontId="1" fillId="4" borderId="12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2" fontId="1" fillId="4" borderId="24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24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2" fontId="1" fillId="4" borderId="29" xfId="0" quotePrefix="1" applyNumberFormat="1" applyFont="1" applyFill="1" applyBorder="1" applyAlignment="1">
      <alignment horizontal="center" vertical="center"/>
    </xf>
    <xf numFmtId="2" fontId="1" fillId="4" borderId="30" xfId="0" quotePrefix="1" applyNumberFormat="1" applyFont="1" applyFill="1" applyBorder="1" applyAlignment="1">
      <alignment horizontal="center" vertical="center"/>
    </xf>
    <xf numFmtId="2" fontId="1" fillId="4" borderId="31" xfId="0" quotePrefix="1" applyNumberFormat="1" applyFont="1" applyFill="1" applyBorder="1" applyAlignment="1">
      <alignment horizontal="center" vertical="center"/>
    </xf>
    <xf numFmtId="4" fontId="1" fillId="4" borderId="29" xfId="0" quotePrefix="1" applyNumberFormat="1" applyFont="1" applyFill="1" applyBorder="1" applyAlignment="1">
      <alignment horizontal="center" vertical="center"/>
    </xf>
    <xf numFmtId="2" fontId="1" fillId="4" borderId="32" xfId="0" quotePrefix="1" applyNumberFormat="1" applyFont="1" applyFill="1" applyBorder="1" applyAlignment="1">
      <alignment horizontal="center" vertical="center"/>
    </xf>
    <xf numFmtId="2" fontId="2" fillId="4" borderId="31" xfId="0" quotePrefix="1" applyNumberFormat="1" applyFont="1" applyFill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2" fontId="2" fillId="4" borderId="29" xfId="0" quotePrefix="1" applyNumberFormat="1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2" fontId="2" fillId="4" borderId="31" xfId="0" applyNumberFormat="1" applyFont="1" applyFill="1" applyBorder="1" applyAlignment="1">
      <alignment horizontal="center" vertical="center"/>
    </xf>
    <xf numFmtId="4" fontId="2" fillId="4" borderId="29" xfId="0" quotePrefix="1" applyNumberFormat="1" applyFont="1" applyFill="1" applyBorder="1" applyAlignment="1">
      <alignment horizontal="center" vertical="center"/>
    </xf>
    <xf numFmtId="2" fontId="2" fillId="4" borderId="32" xfId="0" quotePrefix="1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2" fontId="1" fillId="4" borderId="29" xfId="0" applyNumberFormat="1" applyFont="1" applyFill="1" applyBorder="1" applyAlignment="1">
      <alignment horizontal="center" vertical="center"/>
    </xf>
    <xf numFmtId="2" fontId="1" fillId="4" borderId="32" xfId="0" applyNumberFormat="1" applyFont="1" applyFill="1" applyBorder="1" applyAlignment="1">
      <alignment horizontal="center" vertical="center"/>
    </xf>
    <xf numFmtId="2" fontId="1" fillId="4" borderId="33" xfId="0" quotePrefix="1" applyNumberFormat="1" applyFont="1" applyFill="1" applyBorder="1" applyAlignment="1">
      <alignment horizontal="center" vertical="center"/>
    </xf>
    <xf numFmtId="2" fontId="1" fillId="4" borderId="28" xfId="0" quotePrefix="1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28" xfId="0" applyNumberFormat="1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4" fontId="2" fillId="4" borderId="33" xfId="0" applyNumberFormat="1" applyFont="1" applyFill="1" applyBorder="1" applyAlignment="1">
      <alignment horizontal="center" vertical="center"/>
    </xf>
    <xf numFmtId="4" fontId="2" fillId="4" borderId="29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4" fontId="2" fillId="4" borderId="28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vertical="center"/>
    </xf>
    <xf numFmtId="1" fontId="1" fillId="4" borderId="11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vertical="center"/>
    </xf>
    <xf numFmtId="0" fontId="8" fillId="4" borderId="25" xfId="0" applyFont="1" applyFill="1" applyBorder="1" applyAlignment="1">
      <alignment vertical="center"/>
    </xf>
    <xf numFmtId="164" fontId="10" fillId="4" borderId="20" xfId="0" applyNumberFormat="1" applyFont="1" applyFill="1" applyBorder="1" applyAlignment="1" applyProtection="1">
      <alignment horizontal="center" vertical="center"/>
      <protection hidden="1"/>
    </xf>
    <xf numFmtId="164" fontId="10" fillId="4" borderId="4" xfId="0" applyNumberFormat="1" applyFont="1" applyFill="1" applyBorder="1" applyAlignment="1" applyProtection="1">
      <alignment horizontal="center" vertical="center"/>
      <protection hidden="1"/>
    </xf>
    <xf numFmtId="164" fontId="10" fillId="4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165" fontId="10" fillId="4" borderId="3" xfId="0" applyNumberFormat="1" applyFont="1" applyFill="1" applyBorder="1" applyAlignment="1" applyProtection="1">
      <alignment horizontal="center" vertical="center"/>
      <protection hidden="1"/>
    </xf>
    <xf numFmtId="165" fontId="10" fillId="4" borderId="4" xfId="0" applyNumberFormat="1" applyFont="1" applyFill="1" applyBorder="1" applyAlignment="1" applyProtection="1">
      <alignment horizontal="center" vertical="center"/>
      <protection hidden="1"/>
    </xf>
    <xf numFmtId="165" fontId="10" fillId="4" borderId="5" xfId="0" applyNumberFormat="1" applyFont="1" applyFill="1" applyBorder="1" applyAlignment="1" applyProtection="1">
      <alignment horizontal="center" vertical="center"/>
      <protection hidden="1"/>
    </xf>
    <xf numFmtId="164" fontId="9" fillId="4" borderId="25" xfId="0" applyNumberFormat="1" applyFont="1" applyFill="1" applyBorder="1" applyAlignment="1" applyProtection="1">
      <alignment horizontal="center" vertical="center"/>
      <protection hidden="1"/>
    </xf>
    <xf numFmtId="0" fontId="9" fillId="4" borderId="26" xfId="0" applyFont="1" applyFill="1" applyBorder="1" applyAlignment="1" applyProtection="1">
      <alignment horizontal="center" vertical="center"/>
      <protection hidden="1"/>
    </xf>
    <xf numFmtId="164" fontId="10" fillId="4" borderId="3" xfId="0" applyNumberFormat="1" applyFont="1" applyFill="1" applyBorder="1" applyAlignment="1" applyProtection="1">
      <alignment horizontal="center" vertical="center"/>
      <protection hidden="1"/>
    </xf>
    <xf numFmtId="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2" fontId="8" fillId="4" borderId="0" xfId="0" applyNumberFormat="1" applyFont="1" applyFill="1" applyBorder="1" applyAlignment="1">
      <alignment horizontal="left" vertical="center"/>
    </xf>
    <xf numFmtId="2" fontId="4" fillId="4" borderId="0" xfId="0" applyNumberFormat="1" applyFont="1" applyFill="1" applyBorder="1" applyAlignment="1">
      <alignment horizontal="center" vertical="center"/>
    </xf>
    <xf numFmtId="0" fontId="25" fillId="0" borderId="9" xfId="0" applyFont="1" applyBorder="1" applyAlignment="1" applyProtection="1">
      <alignment horizont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2" fontId="7" fillId="4" borderId="40" xfId="0" applyNumberFormat="1" applyFont="1" applyFill="1" applyBorder="1" applyAlignment="1">
      <alignment horizontal="center" vertical="center"/>
    </xf>
    <xf numFmtId="2" fontId="7" fillId="4" borderId="39" xfId="0" applyNumberFormat="1" applyFont="1" applyFill="1" applyBorder="1" applyAlignment="1">
      <alignment horizontal="center" vertical="center"/>
    </xf>
    <xf numFmtId="2" fontId="7" fillId="4" borderId="40" xfId="0" applyNumberFormat="1" applyFont="1" applyFill="1" applyBorder="1" applyAlignment="1">
      <alignment horizontal="center" vertical="center" wrapText="1"/>
    </xf>
    <xf numFmtId="2" fontId="7" fillId="4" borderId="41" xfId="0" applyNumberFormat="1" applyFont="1" applyFill="1" applyBorder="1" applyAlignment="1">
      <alignment horizontal="center" vertical="center"/>
    </xf>
    <xf numFmtId="2" fontId="7" fillId="4" borderId="42" xfId="0" applyNumberFormat="1" applyFont="1" applyFill="1" applyBorder="1" applyAlignment="1">
      <alignment horizontal="center" vertical="center"/>
    </xf>
    <xf numFmtId="2" fontId="7" fillId="4" borderId="43" xfId="0" applyNumberFormat="1" applyFont="1" applyFill="1" applyBorder="1" applyAlignment="1">
      <alignment horizontal="center" vertical="center"/>
    </xf>
    <xf numFmtId="2" fontId="7" fillId="4" borderId="44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5" xfId="0" applyFont="1" applyFill="1" applyBorder="1" applyAlignment="1">
      <alignment horizontal="center"/>
    </xf>
    <xf numFmtId="0" fontId="11" fillId="4" borderId="9" xfId="0" quotePrefix="1" applyFont="1" applyFill="1" applyBorder="1" applyAlignment="1">
      <alignment horizontal="center" vertical="center"/>
    </xf>
    <xf numFmtId="0" fontId="11" fillId="4" borderId="15" xfId="0" quotePrefix="1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18" fillId="2" borderId="9" xfId="0" applyFont="1" applyFill="1" applyBorder="1" applyAlignment="1" applyProtection="1">
      <alignment horizontal="center"/>
      <protection hidden="1"/>
    </xf>
    <xf numFmtId="0" fontId="22" fillId="2" borderId="9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 wrapText="1"/>
      <protection hidden="1"/>
    </xf>
    <xf numFmtId="0" fontId="21" fillId="2" borderId="17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Sheet1!$B$13:$C$13</c:f>
              <c:strCache>
                <c:ptCount val="1"/>
                <c:pt idx="0">
                  <c:v>PRIMAGAMA1 31 Okt - 1 Nop 2013</c:v>
                </c:pt>
              </c:strCache>
            </c:strRef>
          </c:tx>
          <c:cat>
            <c:multiLvlStrRef>
              <c:f>Sheet1!$D$11:$G$12</c:f>
              <c:multiLvlStrCache>
                <c:ptCount val="4"/>
                <c:lvl>
                  <c:pt idx="0">
                    <c:v>BHS. IND</c:v>
                  </c:pt>
                  <c:pt idx="1">
                    <c:v>BHS. ING</c:v>
                  </c:pt>
                  <c:pt idx="2">
                    <c:v>MAT</c:v>
                  </c:pt>
                  <c:pt idx="3">
                    <c:v>IPA</c:v>
                  </c:pt>
                </c:lvl>
                <c:lvl>
                  <c:pt idx="0">
                    <c:v>PEROLEHAN NILAI </c:v>
                  </c:pt>
                </c:lvl>
              </c:multiLvlStrCache>
            </c:multiLvlStrRef>
          </c:cat>
          <c:val>
            <c:numRef>
              <c:f>Sheet1!$D$13:$G$13</c:f>
              <c:numCache>
                <c:formatCode>0.00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5.5</c:v>
                </c:pt>
              </c:numCache>
            </c:numRef>
          </c:val>
        </c:ser>
        <c:ser>
          <c:idx val="1"/>
          <c:order val="1"/>
          <c:tx>
            <c:strRef>
              <c:f>Sheet1!$B$14:$C$14</c:f>
              <c:strCache>
                <c:ptCount val="1"/>
                <c:pt idx="0">
                  <c:v>AKGS 1 14-15 Nopember 2013</c:v>
                </c:pt>
              </c:strCache>
            </c:strRef>
          </c:tx>
          <c:cat>
            <c:multiLvlStrRef>
              <c:f>Sheet1!$D$11:$G$12</c:f>
              <c:multiLvlStrCache>
                <c:ptCount val="4"/>
                <c:lvl>
                  <c:pt idx="0">
                    <c:v>BHS. IND</c:v>
                  </c:pt>
                  <c:pt idx="1">
                    <c:v>BHS. ING</c:v>
                  </c:pt>
                  <c:pt idx="2">
                    <c:v>MAT</c:v>
                  </c:pt>
                  <c:pt idx="3">
                    <c:v>IPA</c:v>
                  </c:pt>
                </c:lvl>
                <c:lvl>
                  <c:pt idx="0">
                    <c:v>PEROLEHAN NILAI </c:v>
                  </c:pt>
                </c:lvl>
              </c:multiLvlStrCache>
            </c:multiLvlStrRef>
          </c:cat>
          <c:val>
            <c:numRef>
              <c:f>Sheet1!$D$14:$G$14</c:f>
              <c:numCache>
                <c:formatCode>0.00</c:formatCode>
                <c:ptCount val="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Sheet1!$B$15:$C$15</c:f>
              <c:strCache>
                <c:ptCount val="1"/>
                <c:pt idx="0">
                  <c:v>SSC1 12 - 13 Desember 2013</c:v>
                </c:pt>
              </c:strCache>
            </c:strRef>
          </c:tx>
          <c:cat>
            <c:multiLvlStrRef>
              <c:f>Sheet1!$D$11:$G$12</c:f>
              <c:multiLvlStrCache>
                <c:ptCount val="4"/>
                <c:lvl>
                  <c:pt idx="0">
                    <c:v>BHS. IND</c:v>
                  </c:pt>
                  <c:pt idx="1">
                    <c:v>BHS. ING</c:v>
                  </c:pt>
                  <c:pt idx="2">
                    <c:v>MAT</c:v>
                  </c:pt>
                  <c:pt idx="3">
                    <c:v>IPA</c:v>
                  </c:pt>
                </c:lvl>
                <c:lvl>
                  <c:pt idx="0">
                    <c:v>PEROLEHAN NILAI </c:v>
                  </c:pt>
                </c:lvl>
              </c:multiLvlStrCache>
            </c:multiLvlStrRef>
          </c:cat>
          <c:val>
            <c:numRef>
              <c:f>Sheet1!$D$15:$G$15</c:f>
              <c:numCache>
                <c:formatCode>0.00</c:formatCode>
                <c:ptCount val="4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</c:ser>
        <c:axId val="54816128"/>
        <c:axId val="54834304"/>
      </c:barChart>
      <c:catAx>
        <c:axId val="54816128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4834304"/>
        <c:crosses val="autoZero"/>
        <c:auto val="1"/>
        <c:lblAlgn val="ctr"/>
        <c:lblOffset val="100"/>
      </c:catAx>
      <c:valAx>
        <c:axId val="54834304"/>
        <c:scaling>
          <c:orientation val="minMax"/>
        </c:scaling>
        <c:axPos val="l"/>
        <c:majorGridlines/>
        <c:numFmt formatCode="0.00" sourceLinked="1"/>
        <c:tickLblPos val="nextTo"/>
        <c:crossAx val="5481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3982070978403"/>
          <c:y val="0.18236848915012413"/>
          <c:w val="0.23107228783902029"/>
          <c:h val="0.73070050837118639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7</xdr:row>
      <xdr:rowOff>83820</xdr:rowOff>
    </xdr:from>
    <xdr:to>
      <xdr:col>11</xdr:col>
      <xdr:colOff>640080</xdr:colOff>
      <xdr:row>15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639"/>
  <sheetViews>
    <sheetView view="pageBreakPreview" zoomScale="70" zoomScaleSheetLayoutView="70" workbookViewId="0">
      <pane xSplit="3" ySplit="4" topLeftCell="BM624" activePane="bottomRight" state="frozen"/>
      <selection pane="topRight" activeCell="D1" sqref="D1"/>
      <selection pane="bottomLeft" activeCell="A5" sqref="A5"/>
      <selection pane="bottomRight" activeCell="C636" sqref="C636"/>
    </sheetView>
  </sheetViews>
  <sheetFormatPr defaultColWidth="9" defaultRowHeight="15.75"/>
  <cols>
    <col min="1" max="1" width="19.875" style="1" customWidth="1"/>
    <col min="2" max="2" width="12.125" style="1" customWidth="1"/>
    <col min="3" max="3" width="35.75" style="1" customWidth="1"/>
    <col min="4" max="4" width="6.375" style="2" customWidth="1"/>
    <col min="5" max="5" width="6.75" style="1" customWidth="1"/>
    <col min="6" max="6" width="7.625" style="1" customWidth="1"/>
    <col min="7" max="18" width="6.625" style="1" customWidth="1"/>
    <col min="19" max="19" width="5.75" style="1" customWidth="1"/>
    <col min="20" max="20" width="6.75" style="1" customWidth="1"/>
    <col min="21" max="21" width="6" style="1" customWidth="1"/>
    <col min="22" max="22" width="5.75" style="1" customWidth="1"/>
    <col min="23" max="23" width="6.25" style="1" customWidth="1"/>
    <col min="24" max="24" width="5.75" style="1" customWidth="1"/>
    <col min="25" max="25" width="6.5" style="1" customWidth="1"/>
    <col min="26" max="27" width="5.75" style="1" customWidth="1"/>
    <col min="28" max="33" width="6.25" style="1" customWidth="1"/>
    <col min="34" max="37" width="6.375" style="1" customWidth="1"/>
    <col min="38" max="38" width="6.875" style="1" customWidth="1"/>
    <col min="39" max="39" width="5.75" style="1" customWidth="1"/>
    <col min="40" max="40" width="6.5" style="1" customWidth="1"/>
    <col min="41" max="41" width="6.125" style="1" customWidth="1"/>
    <col min="42" max="42" width="5.75" style="1" customWidth="1"/>
    <col min="43" max="43" width="6.125" style="1" customWidth="1"/>
    <col min="44" max="44" width="5.5" style="1" customWidth="1"/>
    <col min="45" max="45" width="6.5" style="1" customWidth="1"/>
    <col min="46" max="46" width="6.125" style="1" customWidth="1"/>
    <col min="47" max="47" width="5.75" style="1" customWidth="1"/>
    <col min="48" max="48" width="6.25" style="1" customWidth="1"/>
    <col min="49" max="49" width="5.75" style="1" customWidth="1"/>
    <col min="50" max="50" width="6.5" style="1" customWidth="1"/>
    <col min="51" max="51" width="6.125" style="1" customWidth="1"/>
    <col min="52" max="52" width="5.75" style="1" customWidth="1"/>
    <col min="53" max="53" width="6.5" style="1" customWidth="1"/>
    <col min="54" max="54" width="5.75" style="1" customWidth="1"/>
    <col min="55" max="55" width="6.5" style="1" customWidth="1"/>
    <col min="56" max="56" width="6.125" style="1" customWidth="1"/>
    <col min="57" max="57" width="5.75" style="1" customWidth="1"/>
    <col min="58" max="58" width="6.375" style="1" customWidth="1"/>
    <col min="59" max="59" width="5.75" style="1" customWidth="1"/>
    <col min="60" max="60" width="6.5" style="1" customWidth="1"/>
    <col min="61" max="61" width="6.125" style="1" customWidth="1"/>
    <col min="62" max="62" width="5.75" style="1" customWidth="1"/>
    <col min="63" max="63" width="6" style="1" customWidth="1"/>
    <col min="64" max="64" width="5.75" style="1" customWidth="1"/>
    <col min="65" max="65" width="6.5" style="1" customWidth="1"/>
    <col min="66" max="66" width="6.125" style="1" customWidth="1"/>
    <col min="67" max="67" width="5.875" style="1" customWidth="1"/>
    <col min="68" max="68" width="6.375" style="1" customWidth="1"/>
    <col min="69" max="72" width="5.125" style="1" customWidth="1"/>
    <col min="73" max="73" width="5.75" style="1" customWidth="1"/>
    <col min="74" max="78" width="5.125" style="1" customWidth="1"/>
    <col min="79" max="79" width="6.125" style="1" customWidth="1"/>
    <col min="80" max="83" width="5.125" style="1" customWidth="1"/>
    <col min="84" max="84" width="5.75" style="1" customWidth="1"/>
    <col min="85" max="88" width="5.125" style="1" customWidth="1"/>
    <col min="89" max="89" width="6" style="1" customWidth="1"/>
    <col min="90" max="93" width="5.125" style="1" customWidth="1"/>
    <col min="94" max="94" width="6.25" style="1" customWidth="1"/>
    <col min="95" max="97" width="5.125" style="1" customWidth="1"/>
    <col min="98" max="16384" width="9" style="1"/>
  </cols>
  <sheetData>
    <row r="1" spans="1:94" ht="24" customHeight="1">
      <c r="A1" s="25"/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4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</row>
    <row r="2" spans="1:94" ht="22.5">
      <c r="A2" s="25"/>
      <c r="B2" s="23" t="s">
        <v>11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4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</row>
    <row r="3" spans="1:94" ht="22.5">
      <c r="A3" s="25"/>
      <c r="B3" s="23" t="s">
        <v>70</v>
      </c>
      <c r="C3" s="23"/>
      <c r="D3" s="26">
        <v>3</v>
      </c>
      <c r="E3" s="26">
        <v>4</v>
      </c>
      <c r="F3" s="26">
        <v>5</v>
      </c>
      <c r="G3" s="26">
        <v>6</v>
      </c>
      <c r="H3" s="26">
        <v>7</v>
      </c>
      <c r="I3" s="26">
        <v>8</v>
      </c>
      <c r="J3" s="26">
        <v>9</v>
      </c>
      <c r="K3" s="26">
        <v>10</v>
      </c>
      <c r="L3" s="26">
        <v>11</v>
      </c>
      <c r="M3" s="26">
        <v>12</v>
      </c>
      <c r="N3" s="26">
        <v>13</v>
      </c>
      <c r="O3" s="26">
        <v>14</v>
      </c>
      <c r="P3" s="26">
        <v>15</v>
      </c>
      <c r="Q3" s="26">
        <v>16</v>
      </c>
      <c r="R3" s="26">
        <v>17</v>
      </c>
      <c r="S3" s="26">
        <v>18</v>
      </c>
      <c r="T3" s="26">
        <v>19</v>
      </c>
      <c r="U3" s="26">
        <v>20</v>
      </c>
      <c r="V3" s="26">
        <v>21</v>
      </c>
      <c r="W3" s="26">
        <v>22</v>
      </c>
      <c r="X3" s="26">
        <v>23</v>
      </c>
      <c r="Y3" s="26">
        <v>24</v>
      </c>
      <c r="Z3" s="26">
        <v>25</v>
      </c>
      <c r="AA3" s="26">
        <v>26</v>
      </c>
      <c r="AB3" s="26">
        <v>27</v>
      </c>
      <c r="AC3" s="26">
        <v>28</v>
      </c>
      <c r="AD3" s="26">
        <v>29</v>
      </c>
      <c r="AE3" s="26">
        <v>30</v>
      </c>
      <c r="AF3" s="26">
        <v>31</v>
      </c>
      <c r="AG3" s="26">
        <v>32</v>
      </c>
      <c r="AH3" s="26">
        <v>33</v>
      </c>
      <c r="AI3" s="26">
        <v>34</v>
      </c>
      <c r="AJ3" s="26">
        <v>35</v>
      </c>
      <c r="AK3" s="26">
        <v>36</v>
      </c>
      <c r="AL3" s="26">
        <v>37</v>
      </c>
      <c r="AM3" s="26">
        <v>38</v>
      </c>
      <c r="AN3" s="26">
        <v>39</v>
      </c>
      <c r="AO3" s="26">
        <v>40</v>
      </c>
      <c r="AP3" s="26">
        <v>41</v>
      </c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4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</row>
    <row r="4" spans="1:94" ht="43.9" customHeight="1" thickBot="1">
      <c r="A4" s="25"/>
      <c r="B4" s="25"/>
      <c r="C4" s="25"/>
      <c r="D4" s="27"/>
      <c r="E4" s="25"/>
      <c r="F4" s="25"/>
      <c r="G4" s="25"/>
      <c r="H4" s="25"/>
      <c r="I4" s="25" t="s">
        <v>83</v>
      </c>
      <c r="J4" s="25"/>
      <c r="K4" s="25"/>
      <c r="L4" s="25"/>
      <c r="M4" s="25"/>
      <c r="N4" s="25" t="s">
        <v>82</v>
      </c>
      <c r="O4" s="25"/>
      <c r="P4" s="25"/>
      <c r="Q4" s="25"/>
      <c r="R4" s="25"/>
      <c r="S4" s="25" t="s">
        <v>81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</row>
    <row r="5" spans="1:94" s="3" customFormat="1" ht="27" customHeight="1" thickBot="1">
      <c r="A5" s="189" t="s">
        <v>84</v>
      </c>
      <c r="B5" s="28" t="s">
        <v>0</v>
      </c>
      <c r="C5" s="28" t="s">
        <v>1</v>
      </c>
      <c r="D5" s="190" t="s">
        <v>69</v>
      </c>
      <c r="E5" s="191"/>
      <c r="F5" s="191"/>
      <c r="G5" s="192"/>
      <c r="H5" s="195" t="s">
        <v>13</v>
      </c>
      <c r="I5" s="193" t="s">
        <v>71</v>
      </c>
      <c r="J5" s="190"/>
      <c r="K5" s="190"/>
      <c r="L5" s="194"/>
      <c r="M5" s="195" t="s">
        <v>13</v>
      </c>
      <c r="N5" s="190" t="s">
        <v>2</v>
      </c>
      <c r="O5" s="191"/>
      <c r="P5" s="191"/>
      <c r="Q5" s="192"/>
      <c r="R5" s="195" t="s">
        <v>13</v>
      </c>
      <c r="S5" s="190" t="s">
        <v>72</v>
      </c>
      <c r="T5" s="190"/>
      <c r="U5" s="190"/>
      <c r="V5" s="190"/>
      <c r="W5" s="195" t="s">
        <v>13</v>
      </c>
      <c r="X5" s="155"/>
      <c r="Y5" s="155"/>
      <c r="Z5" s="155"/>
      <c r="AA5" s="155"/>
      <c r="AB5" s="155"/>
      <c r="AC5" s="190"/>
      <c r="AD5" s="191"/>
      <c r="AE5" s="191"/>
      <c r="AF5" s="192"/>
      <c r="AG5" s="195" t="s">
        <v>13</v>
      </c>
      <c r="AH5" s="193"/>
      <c r="AI5" s="190"/>
      <c r="AJ5" s="190"/>
      <c r="AK5" s="194"/>
      <c r="AL5" s="195" t="s">
        <v>13</v>
      </c>
      <c r="AM5" s="190"/>
      <c r="AN5" s="190"/>
      <c r="AO5" s="190"/>
      <c r="AP5" s="190"/>
      <c r="AQ5" s="195" t="s">
        <v>13</v>
      </c>
      <c r="AR5" s="190"/>
      <c r="AS5" s="190"/>
      <c r="AT5" s="190"/>
      <c r="AU5" s="190"/>
      <c r="AV5" s="195" t="s">
        <v>13</v>
      </c>
      <c r="AW5" s="190"/>
      <c r="AX5" s="191"/>
      <c r="AY5" s="191"/>
      <c r="AZ5" s="192"/>
      <c r="BA5" s="195" t="s">
        <v>13</v>
      </c>
      <c r="BB5" s="193"/>
      <c r="BC5" s="191"/>
      <c r="BD5" s="191"/>
      <c r="BE5" s="192"/>
      <c r="BF5" s="195" t="s">
        <v>13</v>
      </c>
      <c r="BG5" s="190"/>
      <c r="BH5" s="191"/>
      <c r="BI5" s="191"/>
      <c r="BJ5" s="192"/>
      <c r="BK5" s="195" t="s">
        <v>13</v>
      </c>
      <c r="BL5" s="190"/>
      <c r="BM5" s="191"/>
      <c r="BN5" s="191"/>
      <c r="BO5" s="191"/>
      <c r="BP5" s="195" t="s">
        <v>13</v>
      </c>
      <c r="BQ5" s="190"/>
      <c r="BR5" s="191"/>
      <c r="BS5" s="191"/>
      <c r="BT5" s="192"/>
      <c r="BU5" s="195" t="s">
        <v>13</v>
      </c>
      <c r="BV5" s="193"/>
      <c r="BW5" s="191"/>
      <c r="BX5" s="191"/>
      <c r="BY5" s="191"/>
      <c r="BZ5" s="192"/>
      <c r="CA5" s="195" t="s">
        <v>13</v>
      </c>
      <c r="CB5" s="190"/>
      <c r="CC5" s="191"/>
      <c r="CD5" s="191"/>
      <c r="CE5" s="191"/>
      <c r="CF5" s="195" t="s">
        <v>13</v>
      </c>
      <c r="CG5" s="193"/>
      <c r="CH5" s="191"/>
      <c r="CI5" s="191"/>
      <c r="CJ5" s="191"/>
      <c r="CK5" s="195" t="s">
        <v>13</v>
      </c>
      <c r="CL5" s="190"/>
      <c r="CM5" s="191"/>
      <c r="CN5" s="191"/>
      <c r="CO5" s="192"/>
      <c r="CP5" s="197" t="s">
        <v>13</v>
      </c>
    </row>
    <row r="6" spans="1:94" s="4" customFormat="1" ht="27" customHeight="1" thickBot="1">
      <c r="A6" s="189"/>
      <c r="B6" s="29" t="s">
        <v>3</v>
      </c>
      <c r="C6" s="29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196"/>
      <c r="I6" s="31" t="s">
        <v>4</v>
      </c>
      <c r="J6" s="32" t="s">
        <v>5</v>
      </c>
      <c r="K6" s="32" t="s">
        <v>6</v>
      </c>
      <c r="L6" s="33" t="s">
        <v>7</v>
      </c>
      <c r="M6" s="196"/>
      <c r="N6" s="30" t="s">
        <v>4</v>
      </c>
      <c r="O6" s="30" t="s">
        <v>5</v>
      </c>
      <c r="P6" s="30" t="s">
        <v>6</v>
      </c>
      <c r="Q6" s="30" t="s">
        <v>7</v>
      </c>
      <c r="R6" s="196"/>
      <c r="S6" s="31" t="s">
        <v>4</v>
      </c>
      <c r="T6" s="32" t="s">
        <v>5</v>
      </c>
      <c r="U6" s="32" t="s">
        <v>6</v>
      </c>
      <c r="V6" s="33" t="s">
        <v>7</v>
      </c>
      <c r="W6" s="196"/>
      <c r="X6" s="161"/>
      <c r="Y6" s="161"/>
      <c r="Z6" s="161"/>
      <c r="AA6" s="161"/>
      <c r="AB6" s="161"/>
      <c r="AC6" s="34" t="s">
        <v>4</v>
      </c>
      <c r="AD6" s="32" t="s">
        <v>5</v>
      </c>
      <c r="AE6" s="35" t="s">
        <v>6</v>
      </c>
      <c r="AF6" s="33" t="s">
        <v>7</v>
      </c>
      <c r="AG6" s="196"/>
      <c r="AH6" s="31" t="s">
        <v>4</v>
      </c>
      <c r="AI6" s="32" t="s">
        <v>5</v>
      </c>
      <c r="AJ6" s="32" t="s">
        <v>6</v>
      </c>
      <c r="AK6" s="33" t="s">
        <v>7</v>
      </c>
      <c r="AL6" s="196"/>
      <c r="AM6" s="34" t="s">
        <v>4</v>
      </c>
      <c r="AN6" s="32" t="s">
        <v>5</v>
      </c>
      <c r="AO6" s="35" t="s">
        <v>6</v>
      </c>
      <c r="AP6" s="35" t="s">
        <v>7</v>
      </c>
      <c r="AQ6" s="196"/>
      <c r="AR6" s="31" t="s">
        <v>4</v>
      </c>
      <c r="AS6" s="32" t="s">
        <v>5</v>
      </c>
      <c r="AT6" s="32" t="s">
        <v>6</v>
      </c>
      <c r="AU6" s="33" t="s">
        <v>7</v>
      </c>
      <c r="AV6" s="196"/>
      <c r="AW6" s="34" t="s">
        <v>4</v>
      </c>
      <c r="AX6" s="32" t="s">
        <v>5</v>
      </c>
      <c r="AY6" s="35" t="s">
        <v>6</v>
      </c>
      <c r="AZ6" s="33" t="s">
        <v>7</v>
      </c>
      <c r="BA6" s="196"/>
      <c r="BB6" s="31" t="s">
        <v>4</v>
      </c>
      <c r="BC6" s="32" t="s">
        <v>5</v>
      </c>
      <c r="BD6" s="32" t="s">
        <v>6</v>
      </c>
      <c r="BE6" s="33" t="s">
        <v>7</v>
      </c>
      <c r="BF6" s="196"/>
      <c r="BG6" s="34" t="s">
        <v>4</v>
      </c>
      <c r="BH6" s="32" t="s">
        <v>5</v>
      </c>
      <c r="BI6" s="32" t="s">
        <v>6</v>
      </c>
      <c r="BJ6" s="33" t="s">
        <v>7</v>
      </c>
      <c r="BK6" s="196"/>
      <c r="BL6" s="34" t="s">
        <v>4</v>
      </c>
      <c r="BM6" s="32" t="s">
        <v>5</v>
      </c>
      <c r="BN6" s="35" t="s">
        <v>6</v>
      </c>
      <c r="BO6" s="35" t="s">
        <v>7</v>
      </c>
      <c r="BP6" s="196"/>
      <c r="BQ6" s="34" t="s">
        <v>4</v>
      </c>
      <c r="BR6" s="32" t="s">
        <v>5</v>
      </c>
      <c r="BS6" s="32" t="s">
        <v>6</v>
      </c>
      <c r="BT6" s="33" t="s">
        <v>7</v>
      </c>
      <c r="BU6" s="196"/>
      <c r="BV6" s="31" t="s">
        <v>6</v>
      </c>
      <c r="BW6" s="32" t="s">
        <v>4</v>
      </c>
      <c r="BX6" s="32" t="s">
        <v>5</v>
      </c>
      <c r="BY6" s="32" t="s">
        <v>8</v>
      </c>
      <c r="BZ6" s="33" t="s">
        <v>9</v>
      </c>
      <c r="CA6" s="196"/>
      <c r="CB6" s="34" t="s">
        <v>4</v>
      </c>
      <c r="CC6" s="32" t="s">
        <v>5</v>
      </c>
      <c r="CD6" s="32" t="s">
        <v>6</v>
      </c>
      <c r="CE6" s="35" t="s">
        <v>7</v>
      </c>
      <c r="CF6" s="196"/>
      <c r="CG6" s="34" t="s">
        <v>4</v>
      </c>
      <c r="CH6" s="32" t="s">
        <v>5</v>
      </c>
      <c r="CI6" s="35" t="s">
        <v>6</v>
      </c>
      <c r="CJ6" s="35" t="s">
        <v>7</v>
      </c>
      <c r="CK6" s="196"/>
      <c r="CL6" s="34" t="s">
        <v>4</v>
      </c>
      <c r="CM6" s="32" t="s">
        <v>5</v>
      </c>
      <c r="CN6" s="35" t="s">
        <v>6</v>
      </c>
      <c r="CO6" s="33" t="s">
        <v>7</v>
      </c>
      <c r="CP6" s="198"/>
    </row>
    <row r="7" spans="1:94" s="4" customFormat="1" ht="27" customHeight="1" thickBot="1">
      <c r="A7" s="170">
        <v>9997198575</v>
      </c>
      <c r="B7" s="171" t="s">
        <v>89</v>
      </c>
      <c r="C7" s="171" t="s">
        <v>90</v>
      </c>
      <c r="D7" s="172"/>
      <c r="E7" s="173">
        <v>8</v>
      </c>
      <c r="F7" s="173">
        <v>7.5</v>
      </c>
      <c r="G7" s="173">
        <v>9.25</v>
      </c>
      <c r="H7" s="165">
        <f>AVERAGE(E7:G7)</f>
        <v>8.25</v>
      </c>
      <c r="I7" s="174">
        <v>6</v>
      </c>
      <c r="J7" s="171">
        <v>7</v>
      </c>
      <c r="K7" s="171">
        <v>8</v>
      </c>
      <c r="L7" s="175">
        <v>5.5</v>
      </c>
      <c r="M7" s="176">
        <f>AVERAGE(I7:L7)</f>
        <v>6.625</v>
      </c>
      <c r="N7" s="177">
        <v>8</v>
      </c>
      <c r="O7" s="177">
        <v>8</v>
      </c>
      <c r="P7" s="177">
        <v>7</v>
      </c>
      <c r="Q7" s="177">
        <v>8</v>
      </c>
      <c r="R7" s="176">
        <f>AVERAGE(N7:Q7)</f>
        <v>7.75</v>
      </c>
      <c r="S7" s="178">
        <v>7</v>
      </c>
      <c r="T7" s="179">
        <v>7</v>
      </c>
      <c r="U7" s="179">
        <v>8</v>
      </c>
      <c r="V7" s="180">
        <v>7</v>
      </c>
      <c r="W7" s="176">
        <f>AVERAGE(S7:V7)</f>
        <v>7.25</v>
      </c>
      <c r="X7" s="161"/>
      <c r="Y7" s="161"/>
      <c r="Z7" s="161"/>
      <c r="AA7" s="161"/>
      <c r="AB7" s="161"/>
      <c r="AC7" s="162"/>
      <c r="AD7" s="163"/>
      <c r="AE7" s="167"/>
      <c r="AF7" s="166"/>
      <c r="AG7" s="181"/>
      <c r="AH7" s="172"/>
      <c r="AI7" s="173"/>
      <c r="AJ7" s="173"/>
      <c r="AK7" s="182"/>
      <c r="AL7" s="165"/>
      <c r="AM7" s="168"/>
      <c r="AN7" s="183"/>
      <c r="AO7" s="169"/>
      <c r="AP7" s="169"/>
      <c r="AQ7" s="165"/>
      <c r="AR7" s="184"/>
      <c r="AS7" s="183"/>
      <c r="AT7" s="183"/>
      <c r="AU7" s="164"/>
      <c r="AV7" s="165"/>
      <c r="AW7" s="162"/>
      <c r="AX7" s="163"/>
      <c r="AY7" s="167"/>
      <c r="AZ7" s="166"/>
      <c r="BA7" s="165"/>
      <c r="BB7" s="184"/>
      <c r="BC7" s="163"/>
      <c r="BD7" s="163"/>
      <c r="BE7" s="166"/>
      <c r="BF7" s="165"/>
      <c r="BG7" s="162"/>
      <c r="BH7" s="163"/>
      <c r="BI7" s="163"/>
      <c r="BJ7" s="166"/>
      <c r="BK7" s="165"/>
      <c r="BL7" s="162"/>
      <c r="BM7" s="163"/>
      <c r="BN7" s="167"/>
      <c r="BO7" s="169"/>
      <c r="BP7" s="165"/>
      <c r="BQ7" s="162"/>
      <c r="BR7" s="163"/>
      <c r="BS7" s="163"/>
      <c r="BT7" s="164"/>
      <c r="BU7" s="165"/>
      <c r="BV7" s="162"/>
      <c r="BW7" s="163"/>
      <c r="BX7" s="163"/>
      <c r="BY7" s="163"/>
      <c r="BZ7" s="166"/>
      <c r="CA7" s="165"/>
      <c r="CB7" s="162"/>
      <c r="CC7" s="163"/>
      <c r="CD7" s="163"/>
      <c r="CE7" s="167"/>
      <c r="CF7" s="165"/>
      <c r="CG7" s="168"/>
      <c r="CH7" s="163"/>
      <c r="CI7" s="167"/>
      <c r="CJ7" s="169"/>
      <c r="CK7" s="165"/>
      <c r="CL7" s="162"/>
      <c r="CM7" s="163"/>
      <c r="CN7" s="167"/>
      <c r="CO7" s="164"/>
      <c r="CP7" s="165"/>
    </row>
    <row r="8" spans="1:94" s="3" customFormat="1" ht="27" customHeight="1">
      <c r="A8" s="36">
        <v>9997198574</v>
      </c>
      <c r="B8" s="36" t="s">
        <v>42</v>
      </c>
      <c r="C8" s="37" t="s">
        <v>15</v>
      </c>
      <c r="D8" s="38"/>
      <c r="E8" s="39">
        <v>4.8</v>
      </c>
      <c r="F8" s="39">
        <v>9.5</v>
      </c>
      <c r="G8" s="39">
        <v>9.75</v>
      </c>
      <c r="H8" s="40">
        <v>8.0166666666666675</v>
      </c>
      <c r="I8" s="41">
        <v>5</v>
      </c>
      <c r="J8" s="41">
        <v>5.2</v>
      </c>
      <c r="K8" s="41">
        <v>4.5</v>
      </c>
      <c r="L8" s="41">
        <v>3.75</v>
      </c>
      <c r="M8" s="43">
        <f>AVERAGE(I8:L8)</f>
        <v>4.6124999999999998</v>
      </c>
      <c r="N8" s="41">
        <v>8.1999999999999993</v>
      </c>
      <c r="O8" s="41">
        <v>6</v>
      </c>
      <c r="P8" s="41">
        <v>7.5</v>
      </c>
      <c r="Q8" s="41">
        <v>6.25</v>
      </c>
      <c r="R8" s="42">
        <v>6.9874999999999998</v>
      </c>
      <c r="S8" s="44">
        <v>5.4</v>
      </c>
      <c r="T8" s="45">
        <v>6.8</v>
      </c>
      <c r="U8" s="45">
        <v>5</v>
      </c>
      <c r="V8" s="46">
        <v>3.25</v>
      </c>
      <c r="W8" s="42">
        <v>5.1124999999999998</v>
      </c>
      <c r="X8" s="155"/>
      <c r="Y8" s="155"/>
      <c r="Z8" s="155"/>
      <c r="AA8" s="155"/>
      <c r="AB8" s="155"/>
      <c r="AC8" s="50"/>
      <c r="AD8" s="51"/>
      <c r="AE8" s="47"/>
      <c r="AF8" s="52"/>
      <c r="AG8" s="53" t="e">
        <f>AVERAGE(AC8:AF8)</f>
        <v>#DIV/0!</v>
      </c>
      <c r="AH8" s="54">
        <v>50</v>
      </c>
      <c r="AI8" s="54">
        <v>57</v>
      </c>
      <c r="AJ8" s="54">
        <v>60</v>
      </c>
      <c r="AK8" s="54">
        <v>60</v>
      </c>
      <c r="AL8" s="55">
        <f t="shared" ref="AL8:AL34" si="0">AVERAGE(AH8:AK8)</f>
        <v>56.75</v>
      </c>
      <c r="AM8" s="56"/>
      <c r="AN8" s="57"/>
      <c r="AO8" s="57"/>
      <c r="AP8" s="58"/>
      <c r="AQ8" s="59" t="e">
        <f t="shared" ref="AQ8:AQ34" si="1">AVERAGE(AM8:AP8)</f>
        <v>#DIV/0!</v>
      </c>
      <c r="AR8" s="56"/>
      <c r="AS8" s="57"/>
      <c r="AT8" s="57"/>
      <c r="AU8" s="58"/>
      <c r="AV8" s="60" t="e">
        <f>AVERAGE(AR8:AU8)</f>
        <v>#DIV/0!</v>
      </c>
      <c r="AW8" s="61"/>
      <c r="AX8" s="62"/>
      <c r="AY8" s="63"/>
      <c r="AZ8" s="64"/>
      <c r="BA8" s="49" t="e">
        <f>AVERAGE(AW8:AZ8)</f>
        <v>#DIV/0!</v>
      </c>
      <c r="BB8" s="65"/>
      <c r="BC8" s="66"/>
      <c r="BD8" s="66"/>
      <c r="BE8" s="67"/>
      <c r="BF8" s="68"/>
      <c r="BG8" s="69"/>
      <c r="BH8" s="51"/>
      <c r="BI8" s="47"/>
      <c r="BJ8" s="52"/>
      <c r="BK8" s="70"/>
      <c r="BL8" s="69"/>
      <c r="BM8" s="51"/>
      <c r="BN8" s="47"/>
      <c r="BO8" s="71"/>
      <c r="BP8" s="68"/>
      <c r="BQ8" s="72"/>
      <c r="BR8" s="66"/>
      <c r="BS8" s="66"/>
      <c r="BT8" s="73"/>
      <c r="BU8" s="74"/>
      <c r="BV8" s="75"/>
      <c r="BW8" s="66"/>
      <c r="BX8" s="66"/>
      <c r="BY8" s="66"/>
      <c r="BZ8" s="67"/>
      <c r="CA8" s="68"/>
      <c r="CB8" s="69"/>
      <c r="CC8" s="51"/>
      <c r="CD8" s="47"/>
      <c r="CE8" s="48"/>
      <c r="CF8" s="68"/>
      <c r="CG8" s="65"/>
      <c r="CH8" s="51"/>
      <c r="CI8" s="47"/>
      <c r="CJ8" s="71"/>
      <c r="CK8" s="68"/>
      <c r="CL8" s="72"/>
      <c r="CM8" s="66"/>
      <c r="CN8" s="66"/>
      <c r="CO8" s="73"/>
      <c r="CP8" s="76"/>
    </row>
    <row r="9" spans="1:94" s="3" customFormat="1" ht="27" customHeight="1">
      <c r="A9" s="185">
        <v>9990387621</v>
      </c>
      <c r="B9" s="36" t="s">
        <v>43</v>
      </c>
      <c r="C9" s="37" t="s">
        <v>16</v>
      </c>
      <c r="D9" s="77"/>
      <c r="E9" s="39">
        <v>5.2</v>
      </c>
      <c r="F9" s="39">
        <v>7.8</v>
      </c>
      <c r="G9" s="39">
        <v>9.5</v>
      </c>
      <c r="H9" s="78">
        <v>7.5</v>
      </c>
      <c r="I9" s="41">
        <v>3.8</v>
      </c>
      <c r="J9" s="41">
        <v>7.4</v>
      </c>
      <c r="K9" s="41">
        <v>3.5</v>
      </c>
      <c r="L9" s="41">
        <v>5.75</v>
      </c>
      <c r="M9" s="43">
        <f t="shared" ref="M9:M34" si="2">AVERAGE(I9:L9)</f>
        <v>5.1124999999999998</v>
      </c>
      <c r="N9" s="41">
        <v>7.4</v>
      </c>
      <c r="O9" s="41">
        <v>6.4</v>
      </c>
      <c r="P9" s="41">
        <v>7.5</v>
      </c>
      <c r="Q9" s="41">
        <v>7.5</v>
      </c>
      <c r="R9" s="79">
        <v>7.2</v>
      </c>
      <c r="S9" s="44">
        <v>3.6</v>
      </c>
      <c r="T9" s="45">
        <v>6.8</v>
      </c>
      <c r="U9" s="45">
        <v>4</v>
      </c>
      <c r="V9" s="46">
        <v>2.75</v>
      </c>
      <c r="W9" s="80">
        <v>4.2874999999999996</v>
      </c>
      <c r="X9" s="155"/>
      <c r="Y9" s="155"/>
      <c r="Z9" s="155"/>
      <c r="AA9" s="155"/>
      <c r="AB9" s="155"/>
      <c r="AC9" s="50"/>
      <c r="AD9" s="51"/>
      <c r="AE9" s="47"/>
      <c r="AF9" s="52"/>
      <c r="AG9" s="53" t="e">
        <f t="shared" ref="AG9:AG34" si="3">AVERAGE(AC9:AF9)</f>
        <v>#DIV/0!</v>
      </c>
      <c r="AH9" s="54">
        <v>37</v>
      </c>
      <c r="AI9" s="54">
        <v>63</v>
      </c>
      <c r="AJ9" s="54">
        <v>45</v>
      </c>
      <c r="AK9" s="54">
        <v>50</v>
      </c>
      <c r="AL9" s="81">
        <f t="shared" si="0"/>
        <v>48.75</v>
      </c>
      <c r="AM9" s="82"/>
      <c r="AN9" s="83"/>
      <c r="AO9" s="83"/>
      <c r="AP9" s="84"/>
      <c r="AQ9" s="85" t="e">
        <f t="shared" si="1"/>
        <v>#DIV/0!</v>
      </c>
      <c r="AR9" s="82"/>
      <c r="AS9" s="83"/>
      <c r="AT9" s="83"/>
      <c r="AU9" s="84"/>
      <c r="AV9" s="86" t="e">
        <f t="shared" ref="AV9:AV34" si="4">AVERAGE(AR9:AU9)</f>
        <v>#DIV/0!</v>
      </c>
      <c r="AW9" s="87"/>
      <c r="AX9" s="88"/>
      <c r="AY9" s="89"/>
      <c r="AZ9" s="90"/>
      <c r="BA9" s="91" t="e">
        <f t="shared" ref="BA9:BA34" si="5">AVERAGE(AW9:AZ9)</f>
        <v>#DIV/0!</v>
      </c>
      <c r="BB9" s="92"/>
      <c r="BC9" s="93"/>
      <c r="BD9" s="93"/>
      <c r="BE9" s="94"/>
      <c r="BF9" s="68"/>
      <c r="BG9" s="69"/>
      <c r="BH9" s="51"/>
      <c r="BI9" s="47"/>
      <c r="BJ9" s="52"/>
      <c r="BK9" s="70"/>
      <c r="BL9" s="95"/>
      <c r="BM9" s="96"/>
      <c r="BN9" s="93"/>
      <c r="BO9" s="97"/>
      <c r="BP9" s="98"/>
      <c r="BQ9" s="95"/>
      <c r="BR9" s="93"/>
      <c r="BS9" s="93"/>
      <c r="BT9" s="94"/>
      <c r="BU9" s="98"/>
      <c r="BV9" s="95"/>
      <c r="BW9" s="93"/>
      <c r="BX9" s="93"/>
      <c r="BY9" s="97"/>
      <c r="BZ9" s="94"/>
      <c r="CA9" s="98"/>
      <c r="CB9" s="99"/>
      <c r="CC9" s="100"/>
      <c r="CD9" s="100"/>
      <c r="CE9" s="101"/>
      <c r="CF9" s="102"/>
      <c r="CG9" s="92"/>
      <c r="CH9" s="96"/>
      <c r="CI9" s="93"/>
      <c r="CJ9" s="97"/>
      <c r="CK9" s="98"/>
      <c r="CL9" s="95"/>
      <c r="CM9" s="93"/>
      <c r="CN9" s="93"/>
      <c r="CO9" s="94"/>
      <c r="CP9" s="103"/>
    </row>
    <row r="10" spans="1:94" s="3" customFormat="1" ht="27" customHeight="1">
      <c r="A10" s="36">
        <v>9980297712</v>
      </c>
      <c r="B10" s="36" t="s">
        <v>44</v>
      </c>
      <c r="C10" s="37" t="s">
        <v>17</v>
      </c>
      <c r="D10" s="77"/>
      <c r="E10" s="39">
        <v>8.6</v>
      </c>
      <c r="F10" s="39">
        <v>8.5</v>
      </c>
      <c r="G10" s="39">
        <v>9</v>
      </c>
      <c r="H10" s="78">
        <v>8.7000000000000011</v>
      </c>
      <c r="I10" s="41">
        <v>5.4</v>
      </c>
      <c r="J10" s="41">
        <v>9.1999999999999993</v>
      </c>
      <c r="K10" s="41">
        <v>3.75</v>
      </c>
      <c r="L10" s="41">
        <v>5.25</v>
      </c>
      <c r="M10" s="43">
        <f t="shared" si="2"/>
        <v>5.9</v>
      </c>
      <c r="N10" s="41">
        <v>8.4</v>
      </c>
      <c r="O10" s="41">
        <v>8.6</v>
      </c>
      <c r="P10" s="41">
        <v>8.75</v>
      </c>
      <c r="Q10" s="41">
        <v>7.75</v>
      </c>
      <c r="R10" s="79">
        <v>8.375</v>
      </c>
      <c r="S10" s="44">
        <v>7.4</v>
      </c>
      <c r="T10" s="45">
        <v>6.8</v>
      </c>
      <c r="U10" s="45">
        <v>5</v>
      </c>
      <c r="V10" s="46">
        <v>5.5</v>
      </c>
      <c r="W10" s="80">
        <v>6.1749999999999998</v>
      </c>
      <c r="X10" s="155"/>
      <c r="Y10" s="155"/>
      <c r="Z10" s="155"/>
      <c r="AA10" s="155"/>
      <c r="AB10" s="155"/>
      <c r="AC10" s="50"/>
      <c r="AD10" s="51"/>
      <c r="AE10" s="47"/>
      <c r="AF10" s="52"/>
      <c r="AG10" s="53" t="e">
        <f t="shared" si="3"/>
        <v>#DIV/0!</v>
      </c>
      <c r="AH10" s="54">
        <v>23</v>
      </c>
      <c r="AI10" s="54">
        <v>67</v>
      </c>
      <c r="AJ10" s="54">
        <v>65</v>
      </c>
      <c r="AK10" s="54">
        <v>50</v>
      </c>
      <c r="AL10" s="81">
        <f t="shared" si="0"/>
        <v>51.25</v>
      </c>
      <c r="AM10" s="82"/>
      <c r="AN10" s="83"/>
      <c r="AO10" s="83"/>
      <c r="AP10" s="84"/>
      <c r="AQ10" s="85" t="e">
        <f t="shared" si="1"/>
        <v>#DIV/0!</v>
      </c>
      <c r="AR10" s="82"/>
      <c r="AS10" s="83"/>
      <c r="AT10" s="83"/>
      <c r="AU10" s="84"/>
      <c r="AV10" s="86" t="e">
        <f t="shared" si="4"/>
        <v>#DIV/0!</v>
      </c>
      <c r="AW10" s="87"/>
      <c r="AX10" s="88"/>
      <c r="AY10" s="89"/>
      <c r="AZ10" s="90"/>
      <c r="BA10" s="91" t="e">
        <f t="shared" si="5"/>
        <v>#DIV/0!</v>
      </c>
      <c r="BB10" s="92"/>
      <c r="BC10" s="93"/>
      <c r="BD10" s="93"/>
      <c r="BE10" s="94"/>
      <c r="BF10" s="68"/>
      <c r="BG10" s="69"/>
      <c r="BH10" s="51"/>
      <c r="BI10" s="47"/>
      <c r="BJ10" s="52"/>
      <c r="BK10" s="70"/>
      <c r="BL10" s="69"/>
      <c r="BM10" s="51"/>
      <c r="BN10" s="47"/>
      <c r="BO10" s="48"/>
      <c r="BP10" s="70"/>
      <c r="BQ10" s="95"/>
      <c r="BR10" s="93"/>
      <c r="BS10" s="93"/>
      <c r="BT10" s="94"/>
      <c r="BU10" s="98"/>
      <c r="BV10" s="95"/>
      <c r="BW10" s="93"/>
      <c r="BX10" s="93"/>
      <c r="BY10" s="97"/>
      <c r="BZ10" s="94"/>
      <c r="CA10" s="98"/>
      <c r="CB10" s="99"/>
      <c r="CC10" s="100"/>
      <c r="CD10" s="100"/>
      <c r="CE10" s="101"/>
      <c r="CF10" s="102"/>
      <c r="CG10" s="50"/>
      <c r="CH10" s="51"/>
      <c r="CI10" s="47"/>
      <c r="CJ10" s="48"/>
      <c r="CK10" s="70"/>
      <c r="CL10" s="95"/>
      <c r="CM10" s="93"/>
      <c r="CN10" s="93"/>
      <c r="CO10" s="94"/>
      <c r="CP10" s="103"/>
    </row>
    <row r="11" spans="1:94" s="3" customFormat="1" ht="27" customHeight="1">
      <c r="A11" s="186">
        <v>9982206137</v>
      </c>
      <c r="B11" s="36" t="s">
        <v>45</v>
      </c>
      <c r="C11" s="37" t="s">
        <v>18</v>
      </c>
      <c r="D11" s="77"/>
      <c r="E11" s="39">
        <v>4.4000000000000004</v>
      </c>
      <c r="F11" s="39">
        <v>8.5</v>
      </c>
      <c r="G11" s="39">
        <v>8.25</v>
      </c>
      <c r="H11" s="78">
        <v>7.05</v>
      </c>
      <c r="I11" s="41">
        <v>4.8</v>
      </c>
      <c r="J11" s="41">
        <v>6.6</v>
      </c>
      <c r="K11" s="41">
        <v>2.75</v>
      </c>
      <c r="L11" s="41">
        <v>5.5</v>
      </c>
      <c r="M11" s="43">
        <f t="shared" si="2"/>
        <v>4.9124999999999996</v>
      </c>
      <c r="N11" s="41">
        <v>7</v>
      </c>
      <c r="O11" s="41">
        <v>4</v>
      </c>
      <c r="P11" s="41">
        <v>5.75</v>
      </c>
      <c r="Q11" s="41">
        <v>6</v>
      </c>
      <c r="R11" s="79">
        <v>5.6875</v>
      </c>
      <c r="S11" s="44">
        <v>5.8</v>
      </c>
      <c r="T11" s="45">
        <v>5.2</v>
      </c>
      <c r="U11" s="45">
        <v>3.5</v>
      </c>
      <c r="V11" s="46">
        <v>3.75</v>
      </c>
      <c r="W11" s="80">
        <v>4.5625</v>
      </c>
      <c r="X11" s="155"/>
      <c r="Y11" s="155"/>
      <c r="Z11" s="155"/>
      <c r="AA11" s="155"/>
      <c r="AB11" s="155"/>
      <c r="AC11" s="92"/>
      <c r="AD11" s="51"/>
      <c r="AE11" s="47"/>
      <c r="AF11" s="52"/>
      <c r="AG11" s="53" t="e">
        <f t="shared" si="3"/>
        <v>#DIV/0!</v>
      </c>
      <c r="AH11" s="54">
        <v>37</v>
      </c>
      <c r="AI11" s="54">
        <v>97</v>
      </c>
      <c r="AJ11" s="54">
        <v>70</v>
      </c>
      <c r="AK11" s="54">
        <v>45</v>
      </c>
      <c r="AL11" s="81">
        <f t="shared" si="0"/>
        <v>62.25</v>
      </c>
      <c r="AM11" s="82"/>
      <c r="AN11" s="83"/>
      <c r="AO11" s="83"/>
      <c r="AP11" s="84"/>
      <c r="AQ11" s="85" t="e">
        <f t="shared" si="1"/>
        <v>#DIV/0!</v>
      </c>
      <c r="AR11" s="82"/>
      <c r="AS11" s="83"/>
      <c r="AT11" s="83"/>
      <c r="AU11" s="84"/>
      <c r="AV11" s="86" t="e">
        <f t="shared" si="4"/>
        <v>#DIV/0!</v>
      </c>
      <c r="AW11" s="92"/>
      <c r="AX11" s="88"/>
      <c r="AY11" s="89"/>
      <c r="AZ11" s="90"/>
      <c r="BA11" s="91" t="e">
        <f t="shared" si="5"/>
        <v>#DIV/0!</v>
      </c>
      <c r="BB11" s="92"/>
      <c r="BC11" s="93"/>
      <c r="BD11" s="93"/>
      <c r="BE11" s="94"/>
      <c r="BF11" s="68"/>
      <c r="BG11" s="95"/>
      <c r="BH11" s="51"/>
      <c r="BI11" s="47"/>
      <c r="BJ11" s="52"/>
      <c r="BK11" s="70"/>
      <c r="BL11" s="95"/>
      <c r="BM11" s="51"/>
      <c r="BN11" s="47"/>
      <c r="BO11" s="48"/>
      <c r="BP11" s="70"/>
      <c r="BQ11" s="95"/>
      <c r="BR11" s="93"/>
      <c r="BS11" s="93"/>
      <c r="BT11" s="94"/>
      <c r="BU11" s="98"/>
      <c r="BV11" s="95"/>
      <c r="BW11" s="93"/>
      <c r="BX11" s="93"/>
      <c r="BY11" s="97"/>
      <c r="BZ11" s="94"/>
      <c r="CA11" s="98"/>
      <c r="CB11" s="99"/>
      <c r="CC11" s="100"/>
      <c r="CD11" s="100"/>
      <c r="CE11" s="101"/>
      <c r="CF11" s="102"/>
      <c r="CG11" s="92"/>
      <c r="CH11" s="51"/>
      <c r="CI11" s="47"/>
      <c r="CJ11" s="48"/>
      <c r="CK11" s="70"/>
      <c r="CL11" s="95"/>
      <c r="CM11" s="93"/>
      <c r="CN11" s="93"/>
      <c r="CO11" s="94"/>
      <c r="CP11" s="103"/>
    </row>
    <row r="12" spans="1:94" s="3" customFormat="1" ht="27" customHeight="1">
      <c r="A12" s="187" t="s">
        <v>85</v>
      </c>
      <c r="B12" s="36" t="s">
        <v>46</v>
      </c>
      <c r="C12" s="37" t="s">
        <v>19</v>
      </c>
      <c r="D12" s="77"/>
      <c r="E12" s="39">
        <v>5.8</v>
      </c>
      <c r="F12" s="39">
        <v>8</v>
      </c>
      <c r="G12" s="39">
        <v>8.1999999999999993</v>
      </c>
      <c r="H12" s="78">
        <v>7.333333333333333</v>
      </c>
      <c r="I12" s="41">
        <v>5.8</v>
      </c>
      <c r="J12" s="41">
        <v>7.4</v>
      </c>
      <c r="K12" s="41">
        <v>4.25</v>
      </c>
      <c r="L12" s="41">
        <v>3.75</v>
      </c>
      <c r="M12" s="43">
        <f t="shared" si="2"/>
        <v>5.3</v>
      </c>
      <c r="N12" s="41">
        <v>8</v>
      </c>
      <c r="O12" s="41">
        <v>6</v>
      </c>
      <c r="P12" s="41">
        <v>8.5</v>
      </c>
      <c r="Q12" s="41">
        <v>5.25</v>
      </c>
      <c r="R12" s="79">
        <v>6.9375</v>
      </c>
      <c r="S12" s="44">
        <v>5.4</v>
      </c>
      <c r="T12" s="45">
        <v>5.8</v>
      </c>
      <c r="U12" s="45">
        <v>4.25</v>
      </c>
      <c r="V12" s="46">
        <v>3.75</v>
      </c>
      <c r="W12" s="80">
        <v>4.8</v>
      </c>
      <c r="X12" s="155"/>
      <c r="Y12" s="155"/>
      <c r="Z12" s="155"/>
      <c r="AA12" s="155"/>
      <c r="AB12" s="155"/>
      <c r="AC12" s="50"/>
      <c r="AD12" s="96"/>
      <c r="AE12" s="47"/>
      <c r="AF12" s="52"/>
      <c r="AG12" s="53" t="e">
        <f t="shared" si="3"/>
        <v>#DIV/0!</v>
      </c>
      <c r="AH12" s="54">
        <v>33</v>
      </c>
      <c r="AI12" s="54">
        <v>60</v>
      </c>
      <c r="AJ12" s="54">
        <v>70</v>
      </c>
      <c r="AK12" s="54">
        <v>55</v>
      </c>
      <c r="AL12" s="81">
        <f t="shared" si="0"/>
        <v>54.5</v>
      </c>
      <c r="AM12" s="82"/>
      <c r="AN12" s="83"/>
      <c r="AO12" s="83"/>
      <c r="AP12" s="84"/>
      <c r="AQ12" s="85" t="e">
        <f t="shared" si="1"/>
        <v>#DIV/0!</v>
      </c>
      <c r="AR12" s="82"/>
      <c r="AS12" s="83"/>
      <c r="AT12" s="83"/>
      <c r="AU12" s="84"/>
      <c r="AV12" s="86" t="e">
        <f t="shared" si="4"/>
        <v>#DIV/0!</v>
      </c>
      <c r="AW12" s="87"/>
      <c r="AX12" s="96"/>
      <c r="AY12" s="89"/>
      <c r="AZ12" s="90"/>
      <c r="BA12" s="91" t="e">
        <f t="shared" si="5"/>
        <v>#DIV/0!</v>
      </c>
      <c r="BB12" s="92"/>
      <c r="BC12" s="93"/>
      <c r="BD12" s="93"/>
      <c r="BE12" s="94"/>
      <c r="BF12" s="68"/>
      <c r="BG12" s="69"/>
      <c r="BH12" s="96"/>
      <c r="BI12" s="47"/>
      <c r="BJ12" s="52"/>
      <c r="BK12" s="70"/>
      <c r="BL12" s="69"/>
      <c r="BM12" s="96"/>
      <c r="BN12" s="47"/>
      <c r="BO12" s="48"/>
      <c r="BP12" s="70"/>
      <c r="BQ12" s="95"/>
      <c r="BR12" s="93"/>
      <c r="BS12" s="93"/>
      <c r="BT12" s="94"/>
      <c r="BU12" s="98"/>
      <c r="BV12" s="95"/>
      <c r="BW12" s="93"/>
      <c r="BX12" s="93"/>
      <c r="BY12" s="97"/>
      <c r="BZ12" s="94"/>
      <c r="CA12" s="98"/>
      <c r="CB12" s="99"/>
      <c r="CC12" s="100"/>
      <c r="CD12" s="100"/>
      <c r="CE12" s="101"/>
      <c r="CF12" s="102"/>
      <c r="CG12" s="50"/>
      <c r="CH12" s="96"/>
      <c r="CI12" s="47"/>
      <c r="CJ12" s="48"/>
      <c r="CK12" s="70"/>
      <c r="CL12" s="95"/>
      <c r="CM12" s="93"/>
      <c r="CN12" s="93"/>
      <c r="CO12" s="94"/>
      <c r="CP12" s="103"/>
    </row>
    <row r="13" spans="1:94" s="3" customFormat="1" ht="27" customHeight="1">
      <c r="A13" s="36">
        <v>9990169989</v>
      </c>
      <c r="B13" s="36" t="s">
        <v>47</v>
      </c>
      <c r="C13" s="37" t="s">
        <v>20</v>
      </c>
      <c r="D13" s="77"/>
      <c r="E13" s="39">
        <v>6.6</v>
      </c>
      <c r="F13" s="39">
        <v>8.1999999999999993</v>
      </c>
      <c r="G13" s="39">
        <v>8.5</v>
      </c>
      <c r="H13" s="78">
        <v>7.7666666666666657</v>
      </c>
      <c r="I13" s="41">
        <v>4.5999999999999996</v>
      </c>
      <c r="J13" s="41">
        <v>8.8000000000000007</v>
      </c>
      <c r="K13" s="41">
        <v>3.75</v>
      </c>
      <c r="L13" s="41">
        <v>5</v>
      </c>
      <c r="M13" s="43">
        <f t="shared" si="2"/>
        <v>5.5374999999999996</v>
      </c>
      <c r="N13" s="41">
        <v>8.1999999999999993</v>
      </c>
      <c r="O13" s="41">
        <v>7.6</v>
      </c>
      <c r="P13" s="41">
        <v>7.5</v>
      </c>
      <c r="Q13" s="41">
        <v>7.5</v>
      </c>
      <c r="R13" s="79">
        <v>7.6999999999999993</v>
      </c>
      <c r="S13" s="44">
        <v>4.8</v>
      </c>
      <c r="T13" s="45">
        <v>7</v>
      </c>
      <c r="U13" s="45">
        <v>3.75</v>
      </c>
      <c r="V13" s="46">
        <v>4</v>
      </c>
      <c r="W13" s="80">
        <v>4.8875000000000002</v>
      </c>
      <c r="X13" s="155"/>
      <c r="Y13" s="155"/>
      <c r="Z13" s="155"/>
      <c r="AA13" s="155"/>
      <c r="AB13" s="155"/>
      <c r="AC13" s="50"/>
      <c r="AD13" s="51"/>
      <c r="AE13" s="47"/>
      <c r="AF13" s="52"/>
      <c r="AG13" s="53" t="e">
        <f t="shared" si="3"/>
        <v>#DIV/0!</v>
      </c>
      <c r="AH13" s="54">
        <v>40</v>
      </c>
      <c r="AI13" s="54">
        <v>47</v>
      </c>
      <c r="AJ13" s="54">
        <v>55</v>
      </c>
      <c r="AK13" s="54">
        <v>55</v>
      </c>
      <c r="AL13" s="81">
        <f t="shared" si="0"/>
        <v>49.25</v>
      </c>
      <c r="AM13" s="82"/>
      <c r="AN13" s="83"/>
      <c r="AO13" s="83"/>
      <c r="AP13" s="84"/>
      <c r="AQ13" s="85" t="e">
        <f t="shared" si="1"/>
        <v>#DIV/0!</v>
      </c>
      <c r="AR13" s="82"/>
      <c r="AS13" s="83"/>
      <c r="AT13" s="83"/>
      <c r="AU13" s="84"/>
      <c r="AV13" s="86" t="e">
        <f t="shared" si="4"/>
        <v>#DIV/0!</v>
      </c>
      <c r="AW13" s="87"/>
      <c r="AX13" s="96"/>
      <c r="AY13" s="89"/>
      <c r="AZ13" s="90"/>
      <c r="BA13" s="91" t="e">
        <f t="shared" si="5"/>
        <v>#DIV/0!</v>
      </c>
      <c r="BB13" s="92"/>
      <c r="BC13" s="93"/>
      <c r="BD13" s="93"/>
      <c r="BE13" s="94"/>
      <c r="BF13" s="68"/>
      <c r="BG13" s="69"/>
      <c r="BH13" s="51"/>
      <c r="BI13" s="47"/>
      <c r="BJ13" s="52"/>
      <c r="BK13" s="70"/>
      <c r="BL13" s="69"/>
      <c r="BM13" s="51"/>
      <c r="BN13" s="47"/>
      <c r="BO13" s="48"/>
      <c r="BP13" s="70"/>
      <c r="BQ13" s="95"/>
      <c r="BR13" s="93"/>
      <c r="BS13" s="93"/>
      <c r="BT13" s="94"/>
      <c r="BU13" s="98"/>
      <c r="BV13" s="95"/>
      <c r="BW13" s="93"/>
      <c r="BX13" s="93"/>
      <c r="BY13" s="97"/>
      <c r="BZ13" s="94"/>
      <c r="CA13" s="98"/>
      <c r="CB13" s="99"/>
      <c r="CC13" s="100"/>
      <c r="CD13" s="100"/>
      <c r="CE13" s="101"/>
      <c r="CF13" s="102"/>
      <c r="CG13" s="50"/>
      <c r="CH13" s="51"/>
      <c r="CI13" s="47"/>
      <c r="CJ13" s="48"/>
      <c r="CK13" s="70"/>
      <c r="CL13" s="95"/>
      <c r="CM13" s="93"/>
      <c r="CN13" s="93"/>
      <c r="CO13" s="94"/>
      <c r="CP13" s="103"/>
    </row>
    <row r="14" spans="1:94" s="3" customFormat="1" ht="27" customHeight="1">
      <c r="A14" s="36">
        <v>9990218539</v>
      </c>
      <c r="B14" s="36" t="s">
        <v>48</v>
      </c>
      <c r="C14" s="37" t="s">
        <v>21</v>
      </c>
      <c r="D14" s="77"/>
      <c r="E14" s="39">
        <v>7</v>
      </c>
      <c r="F14" s="39">
        <v>7.8</v>
      </c>
      <c r="G14" s="39">
        <v>8</v>
      </c>
      <c r="H14" s="78">
        <v>7.6000000000000005</v>
      </c>
      <c r="I14" s="41">
        <v>5.6</v>
      </c>
      <c r="J14" s="41">
        <v>6.2</v>
      </c>
      <c r="K14" s="41">
        <v>4.5</v>
      </c>
      <c r="L14" s="41">
        <v>5</v>
      </c>
      <c r="M14" s="43">
        <f t="shared" si="2"/>
        <v>5.3250000000000002</v>
      </c>
      <c r="N14" s="41">
        <v>7.2</v>
      </c>
      <c r="O14" s="41">
        <v>5.4</v>
      </c>
      <c r="P14" s="41">
        <v>6.25</v>
      </c>
      <c r="Q14" s="41">
        <v>7.45</v>
      </c>
      <c r="R14" s="79">
        <v>6.5750000000000002</v>
      </c>
      <c r="S14" s="44">
        <v>7.4</v>
      </c>
      <c r="T14" s="45">
        <v>5.2</v>
      </c>
      <c r="U14" s="45">
        <v>3.75</v>
      </c>
      <c r="V14" s="46">
        <v>4.25</v>
      </c>
      <c r="W14" s="80">
        <v>5.15</v>
      </c>
      <c r="X14" s="155"/>
      <c r="Y14" s="155"/>
      <c r="Z14" s="155"/>
      <c r="AA14" s="155"/>
      <c r="AB14" s="155"/>
      <c r="AC14" s="50"/>
      <c r="AD14" s="51"/>
      <c r="AE14" s="47"/>
      <c r="AF14" s="52"/>
      <c r="AG14" s="53" t="e">
        <f t="shared" si="3"/>
        <v>#DIV/0!</v>
      </c>
      <c r="AH14" s="54">
        <v>50</v>
      </c>
      <c r="AI14" s="54">
        <v>77</v>
      </c>
      <c r="AJ14" s="54">
        <v>60</v>
      </c>
      <c r="AK14" s="54">
        <v>45</v>
      </c>
      <c r="AL14" s="81">
        <f t="shared" si="0"/>
        <v>58</v>
      </c>
      <c r="AM14" s="82"/>
      <c r="AN14" s="83"/>
      <c r="AO14" s="83"/>
      <c r="AP14" s="84"/>
      <c r="AQ14" s="85" t="e">
        <f t="shared" si="1"/>
        <v>#DIV/0!</v>
      </c>
      <c r="AR14" s="82"/>
      <c r="AS14" s="83"/>
      <c r="AT14" s="83"/>
      <c r="AU14" s="84"/>
      <c r="AV14" s="86" t="e">
        <f t="shared" si="4"/>
        <v>#DIV/0!</v>
      </c>
      <c r="AW14" s="87"/>
      <c r="AX14" s="88"/>
      <c r="AY14" s="89"/>
      <c r="AZ14" s="90"/>
      <c r="BA14" s="91" t="e">
        <f t="shared" si="5"/>
        <v>#DIV/0!</v>
      </c>
      <c r="BB14" s="92"/>
      <c r="BC14" s="93"/>
      <c r="BD14" s="93"/>
      <c r="BE14" s="94"/>
      <c r="BF14" s="68"/>
      <c r="BG14" s="69"/>
      <c r="BH14" s="51"/>
      <c r="BI14" s="47"/>
      <c r="BJ14" s="52"/>
      <c r="BK14" s="70"/>
      <c r="BL14" s="69"/>
      <c r="BM14" s="51"/>
      <c r="BN14" s="47"/>
      <c r="BO14" s="48"/>
      <c r="BP14" s="70"/>
      <c r="BQ14" s="95"/>
      <c r="BR14" s="93"/>
      <c r="BS14" s="93"/>
      <c r="BT14" s="94"/>
      <c r="BU14" s="98"/>
      <c r="BV14" s="95"/>
      <c r="BW14" s="93"/>
      <c r="BX14" s="93"/>
      <c r="BY14" s="97"/>
      <c r="BZ14" s="94"/>
      <c r="CA14" s="98"/>
      <c r="CB14" s="99"/>
      <c r="CC14" s="100"/>
      <c r="CD14" s="100"/>
      <c r="CE14" s="101"/>
      <c r="CF14" s="102"/>
      <c r="CG14" s="50"/>
      <c r="CH14" s="51"/>
      <c r="CI14" s="47"/>
      <c r="CJ14" s="48"/>
      <c r="CK14" s="70"/>
      <c r="CL14" s="95"/>
      <c r="CM14" s="93"/>
      <c r="CN14" s="93"/>
      <c r="CO14" s="94"/>
      <c r="CP14" s="103"/>
    </row>
    <row r="15" spans="1:94" s="3" customFormat="1" ht="27" customHeight="1">
      <c r="A15" s="36">
        <v>9990215233</v>
      </c>
      <c r="B15" s="36" t="s">
        <v>49</v>
      </c>
      <c r="C15" s="37" t="s">
        <v>22</v>
      </c>
      <c r="D15" s="77"/>
      <c r="E15" s="39">
        <v>4</v>
      </c>
      <c r="F15" s="39">
        <v>7.7</v>
      </c>
      <c r="G15" s="39">
        <v>8.75</v>
      </c>
      <c r="H15" s="78">
        <v>6.8166666666666664</v>
      </c>
      <c r="I15" s="41">
        <v>5.2</v>
      </c>
      <c r="J15" s="41">
        <v>7</v>
      </c>
      <c r="K15" s="41">
        <v>3.75</v>
      </c>
      <c r="L15" s="41">
        <v>3.5</v>
      </c>
      <c r="M15" s="43">
        <f t="shared" si="2"/>
        <v>4.8624999999999998</v>
      </c>
      <c r="N15" s="41">
        <v>7.2</v>
      </c>
      <c r="O15" s="41">
        <v>6.2</v>
      </c>
      <c r="P15" s="41">
        <v>5.75</v>
      </c>
      <c r="Q15" s="41">
        <v>6.75</v>
      </c>
      <c r="R15" s="79">
        <v>6.4749999999999996</v>
      </c>
      <c r="S15" s="44">
        <v>4.2</v>
      </c>
      <c r="T15" s="45">
        <v>6.4</v>
      </c>
      <c r="U15" s="45">
        <v>4.5</v>
      </c>
      <c r="V15" s="46">
        <v>3.25</v>
      </c>
      <c r="W15" s="80">
        <v>4.5875000000000004</v>
      </c>
      <c r="X15" s="155"/>
      <c r="Y15" s="155"/>
      <c r="Z15" s="155"/>
      <c r="AA15" s="155"/>
      <c r="AB15" s="155"/>
      <c r="AC15" s="50"/>
      <c r="AD15" s="51"/>
      <c r="AE15" s="47"/>
      <c r="AF15" s="52"/>
      <c r="AG15" s="53" t="e">
        <f t="shared" si="3"/>
        <v>#DIV/0!</v>
      </c>
      <c r="AH15" s="54">
        <v>33</v>
      </c>
      <c r="AI15" s="54">
        <v>40</v>
      </c>
      <c r="AJ15" s="54">
        <v>55</v>
      </c>
      <c r="AK15" s="54">
        <v>55</v>
      </c>
      <c r="AL15" s="81">
        <f t="shared" si="0"/>
        <v>45.75</v>
      </c>
      <c r="AM15" s="82"/>
      <c r="AN15" s="83"/>
      <c r="AO15" s="83"/>
      <c r="AP15" s="84"/>
      <c r="AQ15" s="85" t="e">
        <f t="shared" si="1"/>
        <v>#DIV/0!</v>
      </c>
      <c r="AR15" s="82"/>
      <c r="AS15" s="83"/>
      <c r="AT15" s="83"/>
      <c r="AU15" s="84"/>
      <c r="AV15" s="86" t="e">
        <f t="shared" si="4"/>
        <v>#DIV/0!</v>
      </c>
      <c r="AW15" s="87"/>
      <c r="AX15" s="88"/>
      <c r="AY15" s="89"/>
      <c r="AZ15" s="90"/>
      <c r="BA15" s="91" t="e">
        <f t="shared" si="5"/>
        <v>#DIV/0!</v>
      </c>
      <c r="BB15" s="92"/>
      <c r="BC15" s="93"/>
      <c r="BD15" s="93"/>
      <c r="BE15" s="94"/>
      <c r="BF15" s="68"/>
      <c r="BG15" s="69"/>
      <c r="BH15" s="51"/>
      <c r="BI15" s="47"/>
      <c r="BJ15" s="52"/>
      <c r="BK15" s="70"/>
      <c r="BL15" s="69"/>
      <c r="BM15" s="51"/>
      <c r="BN15" s="47"/>
      <c r="BO15" s="48"/>
      <c r="BP15" s="70"/>
      <c r="BQ15" s="95"/>
      <c r="BR15" s="93"/>
      <c r="BS15" s="93"/>
      <c r="BT15" s="94"/>
      <c r="BU15" s="98"/>
      <c r="BV15" s="95"/>
      <c r="BW15" s="93"/>
      <c r="BX15" s="93"/>
      <c r="BY15" s="97"/>
      <c r="BZ15" s="94"/>
      <c r="CA15" s="98"/>
      <c r="CB15" s="99"/>
      <c r="CC15" s="100"/>
      <c r="CD15" s="100"/>
      <c r="CE15" s="101"/>
      <c r="CF15" s="102"/>
      <c r="CG15" s="50"/>
      <c r="CH15" s="51"/>
      <c r="CI15" s="47"/>
      <c r="CJ15" s="48"/>
      <c r="CK15" s="70"/>
      <c r="CL15" s="95"/>
      <c r="CM15" s="93"/>
      <c r="CN15" s="93"/>
      <c r="CO15" s="94"/>
      <c r="CP15" s="103"/>
    </row>
    <row r="16" spans="1:94" s="3" customFormat="1" ht="27" customHeight="1">
      <c r="A16" s="185">
        <v>9990255664</v>
      </c>
      <c r="B16" s="36" t="s">
        <v>50</v>
      </c>
      <c r="C16" s="37" t="s">
        <v>23</v>
      </c>
      <c r="D16" s="77"/>
      <c r="E16" s="39">
        <v>6.8</v>
      </c>
      <c r="F16" s="39">
        <v>6.8</v>
      </c>
      <c r="G16" s="39">
        <v>6.83</v>
      </c>
      <c r="H16" s="78">
        <v>6.81</v>
      </c>
      <c r="I16" s="41">
        <v>4.4000000000000004</v>
      </c>
      <c r="J16" s="41">
        <v>7.2</v>
      </c>
      <c r="K16" s="41">
        <v>4.25</v>
      </c>
      <c r="L16" s="41">
        <v>4.5</v>
      </c>
      <c r="M16" s="43">
        <f t="shared" si="2"/>
        <v>5.0875000000000004</v>
      </c>
      <c r="N16" s="41">
        <v>8</v>
      </c>
      <c r="O16" s="41">
        <v>5</v>
      </c>
      <c r="P16" s="41">
        <v>7.25</v>
      </c>
      <c r="Q16" s="41">
        <v>8</v>
      </c>
      <c r="R16" s="79">
        <v>7.0625</v>
      </c>
      <c r="S16" s="44">
        <v>6.8</v>
      </c>
      <c r="T16" s="45">
        <v>5.2</v>
      </c>
      <c r="U16" s="45">
        <v>4.25</v>
      </c>
      <c r="V16" s="46">
        <v>4</v>
      </c>
      <c r="W16" s="80">
        <v>5.0625</v>
      </c>
      <c r="X16" s="155"/>
      <c r="Y16" s="155"/>
      <c r="Z16" s="155"/>
      <c r="AA16" s="155"/>
      <c r="AB16" s="155"/>
      <c r="AC16" s="50"/>
      <c r="AD16" s="51"/>
      <c r="AE16" s="47"/>
      <c r="AF16" s="52"/>
      <c r="AG16" s="53" t="e">
        <f t="shared" si="3"/>
        <v>#DIV/0!</v>
      </c>
      <c r="AH16" s="54">
        <v>37</v>
      </c>
      <c r="AI16" s="54">
        <v>70</v>
      </c>
      <c r="AJ16" s="54">
        <v>20</v>
      </c>
      <c r="AK16" s="54">
        <v>55</v>
      </c>
      <c r="AL16" s="81">
        <f t="shared" si="0"/>
        <v>45.5</v>
      </c>
      <c r="AM16" s="82"/>
      <c r="AN16" s="83"/>
      <c r="AO16" s="83"/>
      <c r="AP16" s="84"/>
      <c r="AQ16" s="85" t="e">
        <f t="shared" si="1"/>
        <v>#DIV/0!</v>
      </c>
      <c r="AR16" s="82"/>
      <c r="AS16" s="83"/>
      <c r="AT16" s="83"/>
      <c r="AU16" s="84"/>
      <c r="AV16" s="86" t="e">
        <f t="shared" si="4"/>
        <v>#DIV/0!</v>
      </c>
      <c r="AW16" s="87"/>
      <c r="AX16" s="88"/>
      <c r="AY16" s="89"/>
      <c r="AZ16" s="90"/>
      <c r="BA16" s="91" t="e">
        <f t="shared" si="5"/>
        <v>#DIV/0!</v>
      </c>
      <c r="BB16" s="92"/>
      <c r="BC16" s="93"/>
      <c r="BD16" s="93"/>
      <c r="BE16" s="94"/>
      <c r="BF16" s="68"/>
      <c r="BG16" s="69"/>
      <c r="BH16" s="51"/>
      <c r="BI16" s="47"/>
      <c r="BJ16" s="52"/>
      <c r="BK16" s="70"/>
      <c r="BL16" s="69"/>
      <c r="BM16" s="51"/>
      <c r="BN16" s="47"/>
      <c r="BO16" s="48"/>
      <c r="BP16" s="70"/>
      <c r="BQ16" s="95"/>
      <c r="BR16" s="93"/>
      <c r="BS16" s="93"/>
      <c r="BT16" s="94"/>
      <c r="BU16" s="98"/>
      <c r="BV16" s="95"/>
      <c r="BW16" s="93"/>
      <c r="BX16" s="93"/>
      <c r="BY16" s="97"/>
      <c r="BZ16" s="94"/>
      <c r="CA16" s="98"/>
      <c r="CB16" s="99"/>
      <c r="CC16" s="100"/>
      <c r="CD16" s="100"/>
      <c r="CE16" s="101"/>
      <c r="CF16" s="102"/>
      <c r="CG16" s="50"/>
      <c r="CH16" s="51"/>
      <c r="CI16" s="47"/>
      <c r="CJ16" s="48"/>
      <c r="CK16" s="70"/>
      <c r="CL16" s="95"/>
      <c r="CM16" s="93"/>
      <c r="CN16" s="93"/>
      <c r="CO16" s="94"/>
      <c r="CP16" s="103"/>
    </row>
    <row r="17" spans="1:94" s="3" customFormat="1" ht="27" customHeight="1">
      <c r="A17" s="36">
        <v>9996588834</v>
      </c>
      <c r="B17" s="36" t="s">
        <v>51</v>
      </c>
      <c r="C17" s="37" t="s">
        <v>24</v>
      </c>
      <c r="D17" s="77"/>
      <c r="E17" s="39">
        <v>7</v>
      </c>
      <c r="F17" s="39">
        <v>8.8000000000000007</v>
      </c>
      <c r="G17" s="39">
        <v>9.129999999999999</v>
      </c>
      <c r="H17" s="78">
        <v>8.31</v>
      </c>
      <c r="I17" s="41">
        <v>5.2</v>
      </c>
      <c r="J17" s="41">
        <v>6</v>
      </c>
      <c r="K17" s="41">
        <v>4.25</v>
      </c>
      <c r="L17" s="41">
        <v>4.75</v>
      </c>
      <c r="M17" s="43">
        <f t="shared" si="2"/>
        <v>5.05</v>
      </c>
      <c r="N17" s="41">
        <v>7.8</v>
      </c>
      <c r="O17" s="41">
        <v>7.2</v>
      </c>
      <c r="P17" s="41">
        <v>7</v>
      </c>
      <c r="Q17" s="41">
        <v>5</v>
      </c>
      <c r="R17" s="79">
        <v>6.75</v>
      </c>
      <c r="S17" s="44">
        <v>3.2</v>
      </c>
      <c r="T17" s="45">
        <v>6</v>
      </c>
      <c r="U17" s="45">
        <v>2</v>
      </c>
      <c r="V17" s="46">
        <v>2.75</v>
      </c>
      <c r="W17" s="80">
        <v>3.4874999999999998</v>
      </c>
      <c r="X17" s="155"/>
      <c r="Y17" s="155"/>
      <c r="Z17" s="155"/>
      <c r="AA17" s="155"/>
      <c r="AB17" s="155"/>
      <c r="AC17" s="92"/>
      <c r="AD17" s="51"/>
      <c r="AE17" s="47"/>
      <c r="AF17" s="52"/>
      <c r="AG17" s="53" t="e">
        <f t="shared" si="3"/>
        <v>#DIV/0!</v>
      </c>
      <c r="AH17" s="54">
        <v>33</v>
      </c>
      <c r="AI17" s="54">
        <v>43</v>
      </c>
      <c r="AJ17" s="54">
        <v>70</v>
      </c>
      <c r="AK17" s="54">
        <v>20</v>
      </c>
      <c r="AL17" s="81">
        <f t="shared" si="0"/>
        <v>41.5</v>
      </c>
      <c r="AM17" s="82"/>
      <c r="AN17" s="89"/>
      <c r="AO17" s="83"/>
      <c r="AP17" s="90"/>
      <c r="AQ17" s="85" t="e">
        <f t="shared" si="1"/>
        <v>#DIV/0!</v>
      </c>
      <c r="AR17" s="82"/>
      <c r="AS17" s="83"/>
      <c r="AT17" s="83"/>
      <c r="AU17" s="84"/>
      <c r="AV17" s="86" t="e">
        <f t="shared" si="4"/>
        <v>#DIV/0!</v>
      </c>
      <c r="AW17" s="92"/>
      <c r="AX17" s="88"/>
      <c r="AY17" s="89"/>
      <c r="AZ17" s="90"/>
      <c r="BA17" s="91" t="e">
        <f t="shared" si="5"/>
        <v>#DIV/0!</v>
      </c>
      <c r="BB17" s="92"/>
      <c r="BC17" s="93"/>
      <c r="BD17" s="93"/>
      <c r="BE17" s="94"/>
      <c r="BF17" s="68"/>
      <c r="BG17" s="95"/>
      <c r="BH17" s="51"/>
      <c r="BI17" s="47"/>
      <c r="BJ17" s="52"/>
      <c r="BK17" s="70"/>
      <c r="BL17" s="95"/>
      <c r="BM17" s="51"/>
      <c r="BN17" s="47"/>
      <c r="BO17" s="48"/>
      <c r="BP17" s="70"/>
      <c r="BQ17" s="95"/>
      <c r="BR17" s="93"/>
      <c r="BS17" s="93"/>
      <c r="BT17" s="94"/>
      <c r="BU17" s="98"/>
      <c r="BV17" s="95"/>
      <c r="BW17" s="93"/>
      <c r="BX17" s="93"/>
      <c r="BY17" s="97"/>
      <c r="BZ17" s="94"/>
      <c r="CA17" s="98"/>
      <c r="CB17" s="99"/>
      <c r="CC17" s="100"/>
      <c r="CD17" s="100"/>
      <c r="CE17" s="101"/>
      <c r="CF17" s="102"/>
      <c r="CG17" s="92"/>
      <c r="CH17" s="51"/>
      <c r="CI17" s="47"/>
      <c r="CJ17" s="48"/>
      <c r="CK17" s="70"/>
      <c r="CL17" s="95"/>
      <c r="CM17" s="93"/>
      <c r="CN17" s="93"/>
      <c r="CO17" s="94"/>
      <c r="CP17" s="103"/>
    </row>
    <row r="18" spans="1:94" s="3" customFormat="1" ht="27" customHeight="1">
      <c r="A18" s="36">
        <v>9990255673</v>
      </c>
      <c r="B18" s="36" t="s">
        <v>52</v>
      </c>
      <c r="C18" s="37" t="s">
        <v>25</v>
      </c>
      <c r="D18" s="77"/>
      <c r="E18" s="39">
        <v>7.2</v>
      </c>
      <c r="F18" s="39">
        <v>9.5</v>
      </c>
      <c r="G18" s="39">
        <v>9</v>
      </c>
      <c r="H18" s="78">
        <v>8.5666666666666664</v>
      </c>
      <c r="I18" s="41">
        <v>5.6</v>
      </c>
      <c r="J18" s="41">
        <v>7.2</v>
      </c>
      <c r="K18" s="41">
        <v>5</v>
      </c>
      <c r="L18" s="41">
        <v>4</v>
      </c>
      <c r="M18" s="43">
        <f t="shared" si="2"/>
        <v>5.45</v>
      </c>
      <c r="N18" s="41">
        <v>7.4</v>
      </c>
      <c r="O18" s="41">
        <v>6.2</v>
      </c>
      <c r="P18" s="41">
        <v>8.5</v>
      </c>
      <c r="Q18" s="41">
        <v>7.75</v>
      </c>
      <c r="R18" s="79">
        <v>7.4625000000000004</v>
      </c>
      <c r="S18" s="44">
        <v>4.5999999999999996</v>
      </c>
      <c r="T18" s="45">
        <v>7.2</v>
      </c>
      <c r="U18" s="45">
        <v>3.75</v>
      </c>
      <c r="V18" s="46">
        <v>4.75</v>
      </c>
      <c r="W18" s="80">
        <v>5.0750000000000002</v>
      </c>
      <c r="X18" s="155"/>
      <c r="Y18" s="155"/>
      <c r="Z18" s="155"/>
      <c r="AA18" s="155"/>
      <c r="AB18" s="155"/>
      <c r="AC18" s="50"/>
      <c r="AD18" s="51"/>
      <c r="AE18" s="47"/>
      <c r="AF18" s="52"/>
      <c r="AG18" s="53" t="e">
        <f t="shared" si="3"/>
        <v>#DIV/0!</v>
      </c>
      <c r="AH18" s="54">
        <v>40</v>
      </c>
      <c r="AI18" s="54">
        <v>83</v>
      </c>
      <c r="AJ18" s="54">
        <v>70</v>
      </c>
      <c r="AK18" s="54">
        <v>40</v>
      </c>
      <c r="AL18" s="81">
        <f t="shared" si="0"/>
        <v>58.25</v>
      </c>
      <c r="AM18" s="82"/>
      <c r="AN18" s="83"/>
      <c r="AO18" s="83"/>
      <c r="AP18" s="84"/>
      <c r="AQ18" s="85" t="e">
        <f t="shared" si="1"/>
        <v>#DIV/0!</v>
      </c>
      <c r="AR18" s="82"/>
      <c r="AS18" s="83"/>
      <c r="AT18" s="83"/>
      <c r="AU18" s="84"/>
      <c r="AV18" s="86" t="e">
        <f t="shared" si="4"/>
        <v>#DIV/0!</v>
      </c>
      <c r="AW18" s="87"/>
      <c r="AX18" s="88"/>
      <c r="AY18" s="89"/>
      <c r="AZ18" s="90"/>
      <c r="BA18" s="91" t="e">
        <f t="shared" si="5"/>
        <v>#DIV/0!</v>
      </c>
      <c r="BB18" s="92"/>
      <c r="BC18" s="93"/>
      <c r="BD18" s="93"/>
      <c r="BE18" s="94"/>
      <c r="BF18" s="68"/>
      <c r="BG18" s="69"/>
      <c r="BH18" s="51"/>
      <c r="BI18" s="47"/>
      <c r="BJ18" s="52"/>
      <c r="BK18" s="70"/>
      <c r="BL18" s="95"/>
      <c r="BM18" s="51"/>
      <c r="BN18" s="47"/>
      <c r="BO18" s="48"/>
      <c r="BP18" s="70"/>
      <c r="BQ18" s="95"/>
      <c r="BR18" s="93"/>
      <c r="BS18" s="93"/>
      <c r="BT18" s="94"/>
      <c r="BU18" s="98"/>
      <c r="BV18" s="95"/>
      <c r="BW18" s="93"/>
      <c r="BX18" s="93"/>
      <c r="BY18" s="97"/>
      <c r="BZ18" s="94"/>
      <c r="CA18" s="98"/>
      <c r="CB18" s="99"/>
      <c r="CC18" s="100"/>
      <c r="CD18" s="100"/>
      <c r="CE18" s="101"/>
      <c r="CF18" s="102"/>
      <c r="CG18" s="92"/>
      <c r="CH18" s="51"/>
      <c r="CI18" s="47"/>
      <c r="CJ18" s="48"/>
      <c r="CK18" s="70"/>
      <c r="CL18" s="95"/>
      <c r="CM18" s="93"/>
      <c r="CN18" s="93"/>
      <c r="CO18" s="94"/>
      <c r="CP18" s="103"/>
    </row>
    <row r="19" spans="1:94" s="3" customFormat="1" ht="27" customHeight="1">
      <c r="A19" s="188" t="s">
        <v>86</v>
      </c>
      <c r="B19" s="36" t="s">
        <v>53</v>
      </c>
      <c r="C19" s="37" t="s">
        <v>26</v>
      </c>
      <c r="D19" s="77"/>
      <c r="E19" s="39">
        <v>6.8</v>
      </c>
      <c r="F19" s="39">
        <v>10</v>
      </c>
      <c r="G19" s="39">
        <v>6</v>
      </c>
      <c r="H19" s="78">
        <v>7.6000000000000005</v>
      </c>
      <c r="I19" s="41">
        <v>3.8</v>
      </c>
      <c r="J19" s="41">
        <v>3.2</v>
      </c>
      <c r="K19" s="41">
        <v>5.25</v>
      </c>
      <c r="L19" s="41">
        <v>4.5</v>
      </c>
      <c r="M19" s="43">
        <f t="shared" si="2"/>
        <v>4.1875</v>
      </c>
      <c r="N19" s="41">
        <v>7.8</v>
      </c>
      <c r="O19" s="41">
        <v>4.9000000000000004</v>
      </c>
      <c r="P19" s="41">
        <v>6.5</v>
      </c>
      <c r="Q19" s="41">
        <v>6.5</v>
      </c>
      <c r="R19" s="79">
        <v>6.4249999999999998</v>
      </c>
      <c r="S19" s="44">
        <v>4.8</v>
      </c>
      <c r="T19" s="45">
        <v>4.5999999999999996</v>
      </c>
      <c r="U19" s="45">
        <v>4</v>
      </c>
      <c r="V19" s="46">
        <v>4</v>
      </c>
      <c r="W19" s="80">
        <v>4.3499999999999996</v>
      </c>
      <c r="X19" s="155"/>
      <c r="Y19" s="155"/>
      <c r="Z19" s="155"/>
      <c r="AA19" s="155"/>
      <c r="AB19" s="155"/>
      <c r="AC19" s="50"/>
      <c r="AD19" s="51"/>
      <c r="AE19" s="47"/>
      <c r="AF19" s="52"/>
      <c r="AG19" s="53" t="e">
        <f t="shared" si="3"/>
        <v>#DIV/0!</v>
      </c>
      <c r="AH19" s="54">
        <v>30</v>
      </c>
      <c r="AI19" s="54">
        <v>60</v>
      </c>
      <c r="AJ19" s="54">
        <v>45</v>
      </c>
      <c r="AK19" s="54">
        <v>70</v>
      </c>
      <c r="AL19" s="81">
        <f t="shared" si="0"/>
        <v>51.25</v>
      </c>
      <c r="AM19" s="82"/>
      <c r="AN19" s="83"/>
      <c r="AO19" s="83"/>
      <c r="AP19" s="84"/>
      <c r="AQ19" s="85" t="e">
        <f t="shared" si="1"/>
        <v>#DIV/0!</v>
      </c>
      <c r="AR19" s="82"/>
      <c r="AS19" s="83"/>
      <c r="AT19" s="83"/>
      <c r="AU19" s="84"/>
      <c r="AV19" s="86" t="e">
        <f t="shared" si="4"/>
        <v>#DIV/0!</v>
      </c>
      <c r="AW19" s="87"/>
      <c r="AX19" s="88"/>
      <c r="AY19" s="89"/>
      <c r="AZ19" s="90"/>
      <c r="BA19" s="91" t="e">
        <f t="shared" si="5"/>
        <v>#DIV/0!</v>
      </c>
      <c r="BB19" s="92"/>
      <c r="BC19" s="93"/>
      <c r="BD19" s="93"/>
      <c r="BE19" s="94"/>
      <c r="BF19" s="68"/>
      <c r="BG19" s="69"/>
      <c r="BH19" s="51"/>
      <c r="BI19" s="47"/>
      <c r="BJ19" s="52"/>
      <c r="BK19" s="70"/>
      <c r="BL19" s="69"/>
      <c r="BM19" s="51"/>
      <c r="BN19" s="47"/>
      <c r="BO19" s="48"/>
      <c r="BP19" s="70"/>
      <c r="BQ19" s="95"/>
      <c r="BR19" s="93"/>
      <c r="BS19" s="93"/>
      <c r="BT19" s="94"/>
      <c r="BU19" s="98"/>
      <c r="BV19" s="95"/>
      <c r="BW19" s="93"/>
      <c r="BX19" s="93"/>
      <c r="BY19" s="97"/>
      <c r="BZ19" s="94"/>
      <c r="CA19" s="98"/>
      <c r="CB19" s="99"/>
      <c r="CC19" s="100"/>
      <c r="CD19" s="100"/>
      <c r="CE19" s="101"/>
      <c r="CF19" s="102"/>
      <c r="CG19" s="50"/>
      <c r="CH19" s="51"/>
      <c r="CI19" s="47"/>
      <c r="CJ19" s="48"/>
      <c r="CK19" s="70"/>
      <c r="CL19" s="95"/>
      <c r="CM19" s="93"/>
      <c r="CN19" s="93"/>
      <c r="CO19" s="94"/>
      <c r="CP19" s="103"/>
    </row>
    <row r="20" spans="1:94" s="5" customFormat="1" ht="27" customHeight="1">
      <c r="A20" s="186">
        <v>9985107855</v>
      </c>
      <c r="B20" s="36" t="s">
        <v>54</v>
      </c>
      <c r="C20" s="37" t="s">
        <v>27</v>
      </c>
      <c r="D20" s="77"/>
      <c r="E20" s="39">
        <v>5.2</v>
      </c>
      <c r="F20" s="39">
        <v>6</v>
      </c>
      <c r="G20" s="39">
        <v>9</v>
      </c>
      <c r="H20" s="78">
        <v>6.7333333333333334</v>
      </c>
      <c r="I20" s="41">
        <v>4.5999999999999996</v>
      </c>
      <c r="J20" s="41">
        <v>3.6</v>
      </c>
      <c r="K20" s="41">
        <v>4.5</v>
      </c>
      <c r="L20" s="41">
        <v>4.25</v>
      </c>
      <c r="M20" s="43">
        <f t="shared" si="2"/>
        <v>4.2374999999999998</v>
      </c>
      <c r="N20" s="41">
        <v>6</v>
      </c>
      <c r="O20" s="41">
        <v>4.2</v>
      </c>
      <c r="P20" s="41">
        <v>7.5</v>
      </c>
      <c r="Q20" s="41">
        <v>7.45</v>
      </c>
      <c r="R20" s="79">
        <v>6.2874999999999996</v>
      </c>
      <c r="S20" s="44">
        <v>6.2</v>
      </c>
      <c r="T20" s="45">
        <v>4.8</v>
      </c>
      <c r="U20" s="45">
        <v>3.5</v>
      </c>
      <c r="V20" s="46">
        <v>3.5</v>
      </c>
      <c r="W20" s="80">
        <v>4.5</v>
      </c>
      <c r="X20" s="155"/>
      <c r="Y20" s="155"/>
      <c r="Z20" s="155"/>
      <c r="AA20" s="155"/>
      <c r="AB20" s="155"/>
      <c r="AC20" s="50"/>
      <c r="AD20" s="51"/>
      <c r="AE20" s="47"/>
      <c r="AF20" s="52"/>
      <c r="AG20" s="53" t="e">
        <f t="shared" si="3"/>
        <v>#DIV/0!</v>
      </c>
      <c r="AH20" s="54">
        <v>37</v>
      </c>
      <c r="AI20" s="54">
        <v>77</v>
      </c>
      <c r="AJ20" s="54">
        <v>65</v>
      </c>
      <c r="AK20" s="54">
        <v>45</v>
      </c>
      <c r="AL20" s="81">
        <f t="shared" si="0"/>
        <v>56</v>
      </c>
      <c r="AM20" s="82"/>
      <c r="AN20" s="83"/>
      <c r="AO20" s="83"/>
      <c r="AP20" s="84"/>
      <c r="AQ20" s="85" t="e">
        <f t="shared" si="1"/>
        <v>#DIV/0!</v>
      </c>
      <c r="AR20" s="82"/>
      <c r="AS20" s="83"/>
      <c r="AT20" s="83"/>
      <c r="AU20" s="84"/>
      <c r="AV20" s="86" t="e">
        <f t="shared" si="4"/>
        <v>#DIV/0!</v>
      </c>
      <c r="AW20" s="87"/>
      <c r="AX20" s="88"/>
      <c r="AY20" s="89"/>
      <c r="AZ20" s="90"/>
      <c r="BA20" s="91" t="e">
        <f t="shared" si="5"/>
        <v>#DIV/0!</v>
      </c>
      <c r="BB20" s="92"/>
      <c r="BC20" s="93"/>
      <c r="BD20" s="93"/>
      <c r="BE20" s="94"/>
      <c r="BF20" s="68"/>
      <c r="BG20" s="69"/>
      <c r="BH20" s="51"/>
      <c r="BI20" s="47"/>
      <c r="BJ20" s="52"/>
      <c r="BK20" s="70"/>
      <c r="BL20" s="69"/>
      <c r="BM20" s="51"/>
      <c r="BN20" s="47"/>
      <c r="BO20" s="48"/>
      <c r="BP20" s="70"/>
      <c r="BQ20" s="95"/>
      <c r="BR20" s="93"/>
      <c r="BS20" s="93"/>
      <c r="BT20" s="94"/>
      <c r="BU20" s="98"/>
      <c r="BV20" s="95"/>
      <c r="BW20" s="93"/>
      <c r="BX20" s="93"/>
      <c r="BY20" s="97"/>
      <c r="BZ20" s="94"/>
      <c r="CA20" s="98"/>
      <c r="CB20" s="99"/>
      <c r="CC20" s="100"/>
      <c r="CD20" s="100"/>
      <c r="CE20" s="101"/>
      <c r="CF20" s="102"/>
      <c r="CG20" s="50"/>
      <c r="CH20" s="51"/>
      <c r="CI20" s="47"/>
      <c r="CJ20" s="48"/>
      <c r="CK20" s="70"/>
      <c r="CL20" s="95"/>
      <c r="CM20" s="93"/>
      <c r="CN20" s="93"/>
      <c r="CO20" s="94"/>
      <c r="CP20" s="103"/>
    </row>
    <row r="21" spans="1:94" s="3" customFormat="1" ht="27" customHeight="1">
      <c r="A21" s="187" t="s">
        <v>87</v>
      </c>
      <c r="B21" s="36" t="s">
        <v>55</v>
      </c>
      <c r="C21" s="37" t="s">
        <v>28</v>
      </c>
      <c r="D21" s="77"/>
      <c r="E21" s="39">
        <v>6.6</v>
      </c>
      <c r="F21" s="39">
        <v>10</v>
      </c>
      <c r="G21" s="39">
        <v>9</v>
      </c>
      <c r="H21" s="78">
        <v>8.5333333333333332</v>
      </c>
      <c r="I21" s="41">
        <v>6</v>
      </c>
      <c r="J21" s="41">
        <v>7.6</v>
      </c>
      <c r="K21" s="41">
        <v>4.5</v>
      </c>
      <c r="L21" s="41">
        <v>4.75</v>
      </c>
      <c r="M21" s="43">
        <f t="shared" si="2"/>
        <v>5.7125000000000004</v>
      </c>
      <c r="N21" s="41">
        <v>8.8000000000000007</v>
      </c>
      <c r="O21" s="41">
        <v>5.6</v>
      </c>
      <c r="P21" s="41">
        <v>8</v>
      </c>
      <c r="Q21" s="41">
        <v>5.75</v>
      </c>
      <c r="R21" s="79">
        <v>7.0374999999999996</v>
      </c>
      <c r="S21" s="44">
        <v>7.2</v>
      </c>
      <c r="T21" s="45">
        <v>6.4</v>
      </c>
      <c r="U21" s="45">
        <v>5</v>
      </c>
      <c r="V21" s="46">
        <v>4.5</v>
      </c>
      <c r="W21" s="80">
        <v>5.7750000000000004</v>
      </c>
      <c r="X21" s="155"/>
      <c r="Y21" s="155"/>
      <c r="Z21" s="155"/>
      <c r="AA21" s="155"/>
      <c r="AB21" s="155"/>
      <c r="AC21" s="50"/>
      <c r="AD21" s="51"/>
      <c r="AE21" s="47"/>
      <c r="AF21" s="52"/>
      <c r="AG21" s="53" t="e">
        <f t="shared" si="3"/>
        <v>#DIV/0!</v>
      </c>
      <c r="AH21" s="54">
        <v>40</v>
      </c>
      <c r="AI21" s="54">
        <v>80</v>
      </c>
      <c r="AJ21" s="54">
        <v>70</v>
      </c>
      <c r="AK21" s="54">
        <v>40</v>
      </c>
      <c r="AL21" s="81">
        <f t="shared" si="0"/>
        <v>57.5</v>
      </c>
      <c r="AM21" s="82"/>
      <c r="AN21" s="83"/>
      <c r="AO21" s="83"/>
      <c r="AP21" s="84"/>
      <c r="AQ21" s="85" t="e">
        <f t="shared" si="1"/>
        <v>#DIV/0!</v>
      </c>
      <c r="AR21" s="82"/>
      <c r="AS21" s="83"/>
      <c r="AT21" s="83"/>
      <c r="AU21" s="84"/>
      <c r="AV21" s="86" t="e">
        <f t="shared" si="4"/>
        <v>#DIV/0!</v>
      </c>
      <c r="AW21" s="87"/>
      <c r="AX21" s="88"/>
      <c r="AY21" s="89"/>
      <c r="AZ21" s="90"/>
      <c r="BA21" s="91" t="e">
        <f t="shared" si="5"/>
        <v>#DIV/0!</v>
      </c>
      <c r="BB21" s="92"/>
      <c r="BC21" s="93"/>
      <c r="BD21" s="93"/>
      <c r="BE21" s="94"/>
      <c r="BF21" s="68"/>
      <c r="BG21" s="69"/>
      <c r="BH21" s="51"/>
      <c r="BI21" s="47"/>
      <c r="BJ21" s="52"/>
      <c r="BK21" s="70"/>
      <c r="BL21" s="69"/>
      <c r="BM21" s="51"/>
      <c r="BN21" s="47"/>
      <c r="BO21" s="48"/>
      <c r="BP21" s="70"/>
      <c r="BQ21" s="95"/>
      <c r="BR21" s="93"/>
      <c r="BS21" s="93"/>
      <c r="BT21" s="94"/>
      <c r="BU21" s="98"/>
      <c r="BV21" s="95"/>
      <c r="BW21" s="93"/>
      <c r="BX21" s="93"/>
      <c r="BY21" s="97"/>
      <c r="BZ21" s="94"/>
      <c r="CA21" s="98"/>
      <c r="CB21" s="99"/>
      <c r="CC21" s="100"/>
      <c r="CD21" s="100"/>
      <c r="CE21" s="101"/>
      <c r="CF21" s="102"/>
      <c r="CG21" s="50"/>
      <c r="CH21" s="51"/>
      <c r="CI21" s="47"/>
      <c r="CJ21" s="48"/>
      <c r="CK21" s="70"/>
      <c r="CL21" s="95"/>
      <c r="CM21" s="93"/>
      <c r="CN21" s="93"/>
      <c r="CO21" s="94"/>
      <c r="CP21" s="103"/>
    </row>
    <row r="22" spans="1:94" s="3" customFormat="1" ht="27" customHeight="1">
      <c r="A22" s="36">
        <v>9990233274</v>
      </c>
      <c r="B22" s="36" t="s">
        <v>56</v>
      </c>
      <c r="C22" s="37" t="s">
        <v>29</v>
      </c>
      <c r="D22" s="77"/>
      <c r="E22" s="39">
        <v>7.8</v>
      </c>
      <c r="F22" s="39">
        <v>9.5</v>
      </c>
      <c r="G22" s="39">
        <v>9.75</v>
      </c>
      <c r="H22" s="78">
        <v>9.0166666666666675</v>
      </c>
      <c r="I22" s="41">
        <v>5.2</v>
      </c>
      <c r="J22" s="41">
        <v>9</v>
      </c>
      <c r="K22" s="41">
        <v>3.5</v>
      </c>
      <c r="L22" s="41">
        <v>5</v>
      </c>
      <c r="M22" s="43">
        <f t="shared" si="2"/>
        <v>5.6749999999999998</v>
      </c>
      <c r="N22" s="41">
        <v>8.4</v>
      </c>
      <c r="O22" s="41">
        <v>7.6</v>
      </c>
      <c r="P22" s="41">
        <v>8.75</v>
      </c>
      <c r="Q22" s="41">
        <v>8.25</v>
      </c>
      <c r="R22" s="79">
        <v>8.25</v>
      </c>
      <c r="S22" s="44">
        <v>6.6</v>
      </c>
      <c r="T22" s="45">
        <v>7.4</v>
      </c>
      <c r="U22" s="45">
        <v>3.25</v>
      </c>
      <c r="V22" s="46">
        <v>3.5</v>
      </c>
      <c r="W22" s="80">
        <v>5.1875</v>
      </c>
      <c r="X22" s="155"/>
      <c r="Y22" s="155"/>
      <c r="Z22" s="155"/>
      <c r="AA22" s="155"/>
      <c r="AB22" s="155"/>
      <c r="AC22" s="50"/>
      <c r="AD22" s="51"/>
      <c r="AE22" s="47"/>
      <c r="AF22" s="52"/>
      <c r="AG22" s="53" t="e">
        <f t="shared" si="3"/>
        <v>#DIV/0!</v>
      </c>
      <c r="AH22" s="54">
        <v>43</v>
      </c>
      <c r="AI22" s="54">
        <v>77</v>
      </c>
      <c r="AJ22" s="54">
        <v>65</v>
      </c>
      <c r="AK22" s="54">
        <v>40</v>
      </c>
      <c r="AL22" s="81">
        <f t="shared" si="0"/>
        <v>56.25</v>
      </c>
      <c r="AM22" s="82"/>
      <c r="AN22" s="83"/>
      <c r="AO22" s="83"/>
      <c r="AP22" s="84"/>
      <c r="AQ22" s="85" t="e">
        <f t="shared" si="1"/>
        <v>#DIV/0!</v>
      </c>
      <c r="AR22" s="82"/>
      <c r="AS22" s="83"/>
      <c r="AT22" s="83"/>
      <c r="AU22" s="84"/>
      <c r="AV22" s="86" t="e">
        <f t="shared" si="4"/>
        <v>#DIV/0!</v>
      </c>
      <c r="AW22" s="87"/>
      <c r="AX22" s="88"/>
      <c r="AY22" s="89"/>
      <c r="AZ22" s="90"/>
      <c r="BA22" s="91" t="e">
        <f t="shared" si="5"/>
        <v>#DIV/0!</v>
      </c>
      <c r="BB22" s="92"/>
      <c r="BC22" s="93"/>
      <c r="BD22" s="93"/>
      <c r="BE22" s="94"/>
      <c r="BF22" s="68"/>
      <c r="BG22" s="69"/>
      <c r="BH22" s="51"/>
      <c r="BI22" s="47"/>
      <c r="BJ22" s="52"/>
      <c r="BK22" s="70"/>
      <c r="BL22" s="95"/>
      <c r="BM22" s="96"/>
      <c r="BN22" s="93"/>
      <c r="BO22" s="97"/>
      <c r="BP22" s="98"/>
      <c r="BQ22" s="95"/>
      <c r="BR22" s="93"/>
      <c r="BS22" s="93"/>
      <c r="BT22" s="94"/>
      <c r="BU22" s="98"/>
      <c r="BV22" s="95"/>
      <c r="BW22" s="93"/>
      <c r="BX22" s="93"/>
      <c r="BY22" s="97"/>
      <c r="BZ22" s="94"/>
      <c r="CA22" s="98"/>
      <c r="CB22" s="99"/>
      <c r="CC22" s="100"/>
      <c r="CD22" s="100"/>
      <c r="CE22" s="101"/>
      <c r="CF22" s="102"/>
      <c r="CG22" s="92"/>
      <c r="CH22" s="96"/>
      <c r="CI22" s="93"/>
      <c r="CJ22" s="97"/>
      <c r="CK22" s="98"/>
      <c r="CL22" s="95"/>
      <c r="CM22" s="93"/>
      <c r="CN22" s="93"/>
      <c r="CO22" s="94"/>
      <c r="CP22" s="103"/>
    </row>
    <row r="23" spans="1:94" s="3" customFormat="1" ht="27" customHeight="1">
      <c r="A23" s="186">
        <v>9992839021</v>
      </c>
      <c r="B23" s="36" t="s">
        <v>57</v>
      </c>
      <c r="C23" s="37" t="s">
        <v>30</v>
      </c>
      <c r="D23" s="77"/>
      <c r="E23" s="39">
        <v>3.4</v>
      </c>
      <c r="F23" s="39">
        <v>6.5</v>
      </c>
      <c r="G23" s="39">
        <v>7.5</v>
      </c>
      <c r="H23" s="78">
        <v>5.8</v>
      </c>
      <c r="I23" s="41">
        <v>4</v>
      </c>
      <c r="J23" s="41">
        <v>2</v>
      </c>
      <c r="K23" s="41">
        <v>5.25</v>
      </c>
      <c r="L23" s="41">
        <v>3.25</v>
      </c>
      <c r="M23" s="43">
        <f t="shared" si="2"/>
        <v>3.625</v>
      </c>
      <c r="N23" s="41">
        <v>6.6</v>
      </c>
      <c r="O23" s="41">
        <v>6.4</v>
      </c>
      <c r="P23" s="41">
        <v>7.75</v>
      </c>
      <c r="Q23" s="41">
        <v>5.5</v>
      </c>
      <c r="R23" s="79">
        <v>6.5625</v>
      </c>
      <c r="S23" s="44">
        <v>5.8</v>
      </c>
      <c r="T23" s="45">
        <v>6.4</v>
      </c>
      <c r="U23" s="45">
        <v>4.25</v>
      </c>
      <c r="V23" s="46">
        <v>4</v>
      </c>
      <c r="W23" s="80">
        <v>5.1124999999999998</v>
      </c>
      <c r="X23" s="155"/>
      <c r="Y23" s="155"/>
      <c r="Z23" s="155"/>
      <c r="AA23" s="155"/>
      <c r="AB23" s="155"/>
      <c r="AC23" s="50"/>
      <c r="AD23" s="51"/>
      <c r="AE23" s="47"/>
      <c r="AF23" s="52"/>
      <c r="AG23" s="53" t="e">
        <f t="shared" si="3"/>
        <v>#DIV/0!</v>
      </c>
      <c r="AH23" s="54">
        <v>53</v>
      </c>
      <c r="AI23" s="54">
        <v>50</v>
      </c>
      <c r="AJ23" s="54">
        <v>50</v>
      </c>
      <c r="AK23" s="54">
        <v>50</v>
      </c>
      <c r="AL23" s="81">
        <f t="shared" si="0"/>
        <v>50.75</v>
      </c>
      <c r="AM23" s="82"/>
      <c r="AN23" s="83"/>
      <c r="AO23" s="83"/>
      <c r="AP23" s="84"/>
      <c r="AQ23" s="85" t="e">
        <f t="shared" si="1"/>
        <v>#DIV/0!</v>
      </c>
      <c r="AR23" s="82"/>
      <c r="AS23" s="83"/>
      <c r="AT23" s="83"/>
      <c r="AU23" s="84"/>
      <c r="AV23" s="86" t="e">
        <f t="shared" si="4"/>
        <v>#DIV/0!</v>
      </c>
      <c r="AW23" s="87"/>
      <c r="AX23" s="88"/>
      <c r="AY23" s="89"/>
      <c r="AZ23" s="90"/>
      <c r="BA23" s="91" t="e">
        <f t="shared" si="5"/>
        <v>#DIV/0!</v>
      </c>
      <c r="BB23" s="92"/>
      <c r="BC23" s="93"/>
      <c r="BD23" s="93"/>
      <c r="BE23" s="94"/>
      <c r="BF23" s="68"/>
      <c r="BG23" s="69"/>
      <c r="BH23" s="51"/>
      <c r="BI23" s="47"/>
      <c r="BJ23" s="52"/>
      <c r="BK23" s="70"/>
      <c r="BL23" s="69"/>
      <c r="BM23" s="51"/>
      <c r="BN23" s="47"/>
      <c r="BO23" s="48"/>
      <c r="BP23" s="70"/>
      <c r="BQ23" s="95"/>
      <c r="BR23" s="93"/>
      <c r="BS23" s="93"/>
      <c r="BT23" s="94"/>
      <c r="BU23" s="98"/>
      <c r="BV23" s="95"/>
      <c r="BW23" s="93"/>
      <c r="BX23" s="93"/>
      <c r="BY23" s="97"/>
      <c r="BZ23" s="94"/>
      <c r="CA23" s="98"/>
      <c r="CB23" s="99"/>
      <c r="CC23" s="100"/>
      <c r="CD23" s="100"/>
      <c r="CE23" s="101"/>
      <c r="CF23" s="102"/>
      <c r="CG23" s="50"/>
      <c r="CH23" s="51"/>
      <c r="CI23" s="47"/>
      <c r="CJ23" s="48"/>
      <c r="CK23" s="70"/>
      <c r="CL23" s="95"/>
      <c r="CM23" s="93"/>
      <c r="CN23" s="93"/>
      <c r="CO23" s="94"/>
      <c r="CP23" s="103"/>
    </row>
    <row r="24" spans="1:94" s="3" customFormat="1" ht="27" customHeight="1">
      <c r="A24" s="186">
        <v>9996588839</v>
      </c>
      <c r="B24" s="36" t="s">
        <v>58</v>
      </c>
      <c r="C24" s="37" t="s">
        <v>31</v>
      </c>
      <c r="D24" s="77"/>
      <c r="E24" s="39">
        <v>4</v>
      </c>
      <c r="F24" s="39">
        <v>7.3</v>
      </c>
      <c r="G24" s="39">
        <v>9.4</v>
      </c>
      <c r="H24" s="78">
        <v>6.9000000000000012</v>
      </c>
      <c r="I24" s="41">
        <v>4.5999999999999996</v>
      </c>
      <c r="J24" s="41">
        <v>5.4</v>
      </c>
      <c r="K24" s="41">
        <v>3.75</v>
      </c>
      <c r="L24" s="41">
        <v>3.25</v>
      </c>
      <c r="M24" s="43">
        <f t="shared" si="2"/>
        <v>4.25</v>
      </c>
      <c r="N24" s="41">
        <v>8.4</v>
      </c>
      <c r="O24" s="41">
        <v>6.4</v>
      </c>
      <c r="P24" s="41">
        <v>6.5</v>
      </c>
      <c r="Q24" s="41">
        <v>7.75</v>
      </c>
      <c r="R24" s="79">
        <v>7.2625000000000002</v>
      </c>
      <c r="S24" s="44">
        <v>4.8</v>
      </c>
      <c r="T24" s="45">
        <v>6</v>
      </c>
      <c r="U24" s="45">
        <v>3.25</v>
      </c>
      <c r="V24" s="46">
        <v>4.75</v>
      </c>
      <c r="W24" s="80">
        <v>4.7</v>
      </c>
      <c r="X24" s="155"/>
      <c r="Y24" s="155"/>
      <c r="Z24" s="155"/>
      <c r="AA24" s="155"/>
      <c r="AB24" s="155"/>
      <c r="AC24" s="50"/>
      <c r="AD24" s="51"/>
      <c r="AE24" s="47"/>
      <c r="AF24" s="52"/>
      <c r="AG24" s="53" t="e">
        <f t="shared" si="3"/>
        <v>#DIV/0!</v>
      </c>
      <c r="AH24" s="54">
        <v>47</v>
      </c>
      <c r="AI24" s="54">
        <v>53</v>
      </c>
      <c r="AJ24" s="54">
        <v>60</v>
      </c>
      <c r="AK24" s="54">
        <v>55</v>
      </c>
      <c r="AL24" s="81">
        <f t="shared" si="0"/>
        <v>53.75</v>
      </c>
      <c r="AM24" s="82"/>
      <c r="AN24" s="83"/>
      <c r="AO24" s="83"/>
      <c r="AP24" s="84"/>
      <c r="AQ24" s="85" t="e">
        <f t="shared" si="1"/>
        <v>#DIV/0!</v>
      </c>
      <c r="AR24" s="82"/>
      <c r="AS24" s="83"/>
      <c r="AT24" s="83"/>
      <c r="AU24" s="84"/>
      <c r="AV24" s="86" t="e">
        <f t="shared" si="4"/>
        <v>#DIV/0!</v>
      </c>
      <c r="AW24" s="87"/>
      <c r="AX24" s="88"/>
      <c r="AY24" s="89"/>
      <c r="AZ24" s="90"/>
      <c r="BA24" s="91" t="e">
        <f t="shared" si="5"/>
        <v>#DIV/0!</v>
      </c>
      <c r="BB24" s="92"/>
      <c r="BC24" s="93"/>
      <c r="BD24" s="93"/>
      <c r="BE24" s="94"/>
      <c r="BF24" s="68"/>
      <c r="BG24" s="69"/>
      <c r="BH24" s="51"/>
      <c r="BI24" s="47"/>
      <c r="BJ24" s="52"/>
      <c r="BK24" s="70"/>
      <c r="BL24" s="69"/>
      <c r="BM24" s="51"/>
      <c r="BN24" s="47"/>
      <c r="BO24" s="48"/>
      <c r="BP24" s="70"/>
      <c r="BQ24" s="95"/>
      <c r="BR24" s="93"/>
      <c r="BS24" s="93"/>
      <c r="BT24" s="94"/>
      <c r="BU24" s="98"/>
      <c r="BV24" s="95"/>
      <c r="BW24" s="93"/>
      <c r="BX24" s="93"/>
      <c r="BY24" s="97"/>
      <c r="BZ24" s="94"/>
      <c r="CA24" s="98"/>
      <c r="CB24" s="99"/>
      <c r="CC24" s="100"/>
      <c r="CD24" s="100"/>
      <c r="CE24" s="101"/>
      <c r="CF24" s="102"/>
      <c r="CG24" s="50"/>
      <c r="CH24" s="51"/>
      <c r="CI24" s="47"/>
      <c r="CJ24" s="48"/>
      <c r="CK24" s="70"/>
      <c r="CL24" s="95"/>
      <c r="CM24" s="93"/>
      <c r="CN24" s="93"/>
      <c r="CO24" s="94"/>
      <c r="CP24" s="103"/>
    </row>
    <row r="25" spans="1:94" s="3" customFormat="1" ht="27" customHeight="1">
      <c r="A25" s="36">
        <v>9990233618</v>
      </c>
      <c r="B25" s="36" t="s">
        <v>59</v>
      </c>
      <c r="C25" s="37" t="s">
        <v>32</v>
      </c>
      <c r="D25" s="77"/>
      <c r="E25" s="39">
        <v>5.2</v>
      </c>
      <c r="F25" s="39">
        <v>6.5</v>
      </c>
      <c r="G25" s="39">
        <v>7</v>
      </c>
      <c r="H25" s="78">
        <v>6.2333333333333334</v>
      </c>
      <c r="I25" s="41">
        <v>4.5999999999999996</v>
      </c>
      <c r="J25" s="41">
        <v>5.4</v>
      </c>
      <c r="K25" s="41">
        <v>4.75</v>
      </c>
      <c r="L25" s="41">
        <v>3.25</v>
      </c>
      <c r="M25" s="43">
        <f t="shared" si="2"/>
        <v>4.5</v>
      </c>
      <c r="N25" s="41">
        <v>7.8</v>
      </c>
      <c r="O25" s="41">
        <v>5.4</v>
      </c>
      <c r="P25" s="41">
        <v>7.5</v>
      </c>
      <c r="Q25" s="41">
        <v>4.75</v>
      </c>
      <c r="R25" s="79">
        <v>6.3624999999999998</v>
      </c>
      <c r="S25" s="44">
        <v>5.4</v>
      </c>
      <c r="T25" s="45">
        <v>5.2</v>
      </c>
      <c r="U25" s="45">
        <v>4.5</v>
      </c>
      <c r="V25" s="46">
        <v>4</v>
      </c>
      <c r="W25" s="80">
        <v>4.7750000000000004</v>
      </c>
      <c r="X25" s="155"/>
      <c r="Y25" s="155"/>
      <c r="Z25" s="155"/>
      <c r="AA25" s="155"/>
      <c r="AB25" s="155"/>
      <c r="AC25" s="50"/>
      <c r="AD25" s="51"/>
      <c r="AE25" s="47"/>
      <c r="AF25" s="52"/>
      <c r="AG25" s="53" t="e">
        <f t="shared" si="3"/>
        <v>#DIV/0!</v>
      </c>
      <c r="AH25" s="54">
        <v>37</v>
      </c>
      <c r="AI25" s="54">
        <v>70</v>
      </c>
      <c r="AJ25" s="54">
        <v>75</v>
      </c>
      <c r="AK25" s="54">
        <v>45</v>
      </c>
      <c r="AL25" s="81">
        <f t="shared" si="0"/>
        <v>56.75</v>
      </c>
      <c r="AM25" s="82"/>
      <c r="AN25" s="83"/>
      <c r="AO25" s="83"/>
      <c r="AP25" s="84"/>
      <c r="AQ25" s="85" t="e">
        <f t="shared" si="1"/>
        <v>#DIV/0!</v>
      </c>
      <c r="AR25" s="82"/>
      <c r="AS25" s="83"/>
      <c r="AT25" s="83"/>
      <c r="AU25" s="84"/>
      <c r="AV25" s="86" t="e">
        <f t="shared" si="4"/>
        <v>#DIV/0!</v>
      </c>
      <c r="AW25" s="87"/>
      <c r="AX25" s="88"/>
      <c r="AY25" s="89"/>
      <c r="AZ25" s="90"/>
      <c r="BA25" s="91" t="e">
        <f t="shared" si="5"/>
        <v>#DIV/0!</v>
      </c>
      <c r="BB25" s="92"/>
      <c r="BC25" s="93"/>
      <c r="BD25" s="93"/>
      <c r="BE25" s="94"/>
      <c r="BF25" s="68"/>
      <c r="BG25" s="69"/>
      <c r="BH25" s="51"/>
      <c r="BI25" s="47"/>
      <c r="BJ25" s="52"/>
      <c r="BK25" s="70"/>
      <c r="BL25" s="69"/>
      <c r="BM25" s="51"/>
      <c r="BN25" s="47"/>
      <c r="BO25" s="48"/>
      <c r="BP25" s="70"/>
      <c r="BQ25" s="95"/>
      <c r="BR25" s="93"/>
      <c r="BS25" s="93"/>
      <c r="BT25" s="94"/>
      <c r="BU25" s="98"/>
      <c r="BV25" s="95"/>
      <c r="BW25" s="93"/>
      <c r="BX25" s="93"/>
      <c r="BY25" s="97"/>
      <c r="BZ25" s="94"/>
      <c r="CA25" s="98"/>
      <c r="CB25" s="99"/>
      <c r="CC25" s="100"/>
      <c r="CD25" s="100"/>
      <c r="CE25" s="101"/>
      <c r="CF25" s="102"/>
      <c r="CG25" s="50"/>
      <c r="CH25" s="51"/>
      <c r="CI25" s="47"/>
      <c r="CJ25" s="48"/>
      <c r="CK25" s="70"/>
      <c r="CL25" s="95"/>
      <c r="CM25" s="93"/>
      <c r="CN25" s="93"/>
      <c r="CO25" s="94"/>
      <c r="CP25" s="103"/>
    </row>
    <row r="26" spans="1:94" s="3" customFormat="1" ht="27" customHeight="1">
      <c r="A26" s="36">
        <v>9996588842</v>
      </c>
      <c r="B26" s="36" t="s">
        <v>60</v>
      </c>
      <c r="C26" s="37" t="s">
        <v>33</v>
      </c>
      <c r="D26" s="77"/>
      <c r="E26" s="39">
        <v>2.6</v>
      </c>
      <c r="F26" s="39">
        <v>6.5</v>
      </c>
      <c r="G26" s="39">
        <v>7.25</v>
      </c>
      <c r="H26" s="78">
        <v>5.45</v>
      </c>
      <c r="I26" s="41">
        <v>5.2</v>
      </c>
      <c r="J26" s="41">
        <v>6</v>
      </c>
      <c r="K26" s="41">
        <v>3</v>
      </c>
      <c r="L26" s="41">
        <v>3.75</v>
      </c>
      <c r="M26" s="43">
        <f t="shared" si="2"/>
        <v>4.4874999999999998</v>
      </c>
      <c r="N26" s="41">
        <v>6</v>
      </c>
      <c r="O26" s="41">
        <v>3.4</v>
      </c>
      <c r="P26" s="41">
        <v>5.25</v>
      </c>
      <c r="Q26" s="41">
        <v>5.75</v>
      </c>
      <c r="R26" s="79">
        <v>5.0999999999999996</v>
      </c>
      <c r="S26" s="44">
        <v>5.4</v>
      </c>
      <c r="T26" s="45">
        <v>3</v>
      </c>
      <c r="U26" s="45">
        <v>3.25</v>
      </c>
      <c r="V26" s="46">
        <v>1.75</v>
      </c>
      <c r="W26" s="80">
        <v>3.35</v>
      </c>
      <c r="X26" s="155"/>
      <c r="Y26" s="155"/>
      <c r="Z26" s="155"/>
      <c r="AA26" s="155"/>
      <c r="AB26" s="155"/>
      <c r="AC26" s="50"/>
      <c r="AD26" s="51"/>
      <c r="AE26" s="47"/>
      <c r="AF26" s="52"/>
      <c r="AG26" s="53" t="e">
        <f t="shared" si="3"/>
        <v>#DIV/0!</v>
      </c>
      <c r="AH26" s="54">
        <v>40</v>
      </c>
      <c r="AI26" s="54">
        <v>73</v>
      </c>
      <c r="AJ26" s="54">
        <v>75</v>
      </c>
      <c r="AK26" s="54">
        <v>45</v>
      </c>
      <c r="AL26" s="81">
        <f t="shared" si="0"/>
        <v>58.25</v>
      </c>
      <c r="AM26" s="82"/>
      <c r="AN26" s="83"/>
      <c r="AO26" s="83"/>
      <c r="AP26" s="84"/>
      <c r="AQ26" s="85" t="e">
        <f t="shared" si="1"/>
        <v>#DIV/0!</v>
      </c>
      <c r="AR26" s="82"/>
      <c r="AS26" s="83"/>
      <c r="AT26" s="83"/>
      <c r="AU26" s="84"/>
      <c r="AV26" s="86" t="e">
        <f t="shared" si="4"/>
        <v>#DIV/0!</v>
      </c>
      <c r="AW26" s="87"/>
      <c r="AX26" s="88"/>
      <c r="AY26" s="89"/>
      <c r="AZ26" s="90"/>
      <c r="BA26" s="91" t="e">
        <f t="shared" si="5"/>
        <v>#DIV/0!</v>
      </c>
      <c r="BB26" s="92"/>
      <c r="BC26" s="93"/>
      <c r="BD26" s="93"/>
      <c r="BE26" s="94"/>
      <c r="BF26" s="68"/>
      <c r="BG26" s="69"/>
      <c r="BH26" s="51"/>
      <c r="BI26" s="47"/>
      <c r="BJ26" s="52"/>
      <c r="BK26" s="70"/>
      <c r="BL26" s="69"/>
      <c r="BM26" s="51"/>
      <c r="BN26" s="47"/>
      <c r="BO26" s="48"/>
      <c r="BP26" s="70"/>
      <c r="BQ26" s="95"/>
      <c r="BR26" s="93"/>
      <c r="BS26" s="93"/>
      <c r="BT26" s="94"/>
      <c r="BU26" s="98"/>
      <c r="BV26" s="95"/>
      <c r="BW26" s="93"/>
      <c r="BX26" s="93"/>
      <c r="BY26" s="97"/>
      <c r="BZ26" s="94"/>
      <c r="CA26" s="98"/>
      <c r="CB26" s="99"/>
      <c r="CC26" s="100"/>
      <c r="CD26" s="100"/>
      <c r="CE26" s="101"/>
      <c r="CF26" s="102"/>
      <c r="CG26" s="50"/>
      <c r="CH26" s="51"/>
      <c r="CI26" s="47"/>
      <c r="CJ26" s="48"/>
      <c r="CK26" s="70"/>
      <c r="CL26" s="95"/>
      <c r="CM26" s="93"/>
      <c r="CN26" s="93"/>
      <c r="CO26" s="94"/>
      <c r="CP26" s="103"/>
    </row>
    <row r="27" spans="1:94" s="3" customFormat="1" ht="27" customHeight="1">
      <c r="A27" s="36">
        <v>9993042513</v>
      </c>
      <c r="B27" s="36" t="s">
        <v>61</v>
      </c>
      <c r="C27" s="37" t="s">
        <v>34</v>
      </c>
      <c r="D27" s="77"/>
      <c r="E27" s="39">
        <v>5.6</v>
      </c>
      <c r="F27" s="39">
        <v>8</v>
      </c>
      <c r="G27" s="39">
        <v>8.629999999999999</v>
      </c>
      <c r="H27" s="78">
        <v>7.4099999999999993</v>
      </c>
      <c r="I27" s="41">
        <v>3.6</v>
      </c>
      <c r="J27" s="41">
        <v>4</v>
      </c>
      <c r="K27" s="41">
        <v>4</v>
      </c>
      <c r="L27" s="41">
        <v>3.25</v>
      </c>
      <c r="M27" s="43">
        <f t="shared" si="2"/>
        <v>3.7124999999999999</v>
      </c>
      <c r="N27" s="41">
        <v>6.6</v>
      </c>
      <c r="O27" s="41">
        <v>4.5999999999999996</v>
      </c>
      <c r="P27" s="41">
        <v>7</v>
      </c>
      <c r="Q27" s="41">
        <v>7.25</v>
      </c>
      <c r="R27" s="79">
        <v>6.3624999999999998</v>
      </c>
      <c r="S27" s="44">
        <v>6.4</v>
      </c>
      <c r="T27" s="45">
        <v>6</v>
      </c>
      <c r="U27" s="45">
        <v>3</v>
      </c>
      <c r="V27" s="46">
        <v>4.5</v>
      </c>
      <c r="W27" s="80">
        <v>4.9749999999999996</v>
      </c>
      <c r="X27" s="155"/>
      <c r="Y27" s="155"/>
      <c r="Z27" s="155"/>
      <c r="AA27" s="155"/>
      <c r="AB27" s="155"/>
      <c r="AC27" s="50"/>
      <c r="AD27" s="51"/>
      <c r="AE27" s="47"/>
      <c r="AF27" s="52"/>
      <c r="AG27" s="53" t="e">
        <f t="shared" si="3"/>
        <v>#DIV/0!</v>
      </c>
      <c r="AH27" s="54">
        <v>40</v>
      </c>
      <c r="AI27" s="54">
        <v>73</v>
      </c>
      <c r="AJ27" s="54">
        <v>40</v>
      </c>
      <c r="AK27" s="54">
        <v>40</v>
      </c>
      <c r="AL27" s="81">
        <f t="shared" si="0"/>
        <v>48.25</v>
      </c>
      <c r="AM27" s="87"/>
      <c r="AN27" s="83"/>
      <c r="AO27" s="89"/>
      <c r="AP27" s="84"/>
      <c r="AQ27" s="85" t="e">
        <f t="shared" si="1"/>
        <v>#DIV/0!</v>
      </c>
      <c r="AR27" s="82"/>
      <c r="AS27" s="83"/>
      <c r="AT27" s="83"/>
      <c r="AU27" s="84"/>
      <c r="AV27" s="86" t="e">
        <f t="shared" si="4"/>
        <v>#DIV/0!</v>
      </c>
      <c r="AW27" s="87"/>
      <c r="AX27" s="88"/>
      <c r="AY27" s="89"/>
      <c r="AZ27" s="90"/>
      <c r="BA27" s="91" t="e">
        <f t="shared" si="5"/>
        <v>#DIV/0!</v>
      </c>
      <c r="BB27" s="92"/>
      <c r="BC27" s="93"/>
      <c r="BD27" s="93"/>
      <c r="BE27" s="94"/>
      <c r="BF27" s="68"/>
      <c r="BG27" s="69"/>
      <c r="BH27" s="51"/>
      <c r="BI27" s="47"/>
      <c r="BJ27" s="52"/>
      <c r="BK27" s="70"/>
      <c r="BL27" s="69"/>
      <c r="BM27" s="51"/>
      <c r="BN27" s="47"/>
      <c r="BO27" s="48"/>
      <c r="BP27" s="70"/>
      <c r="BQ27" s="95"/>
      <c r="BR27" s="93"/>
      <c r="BS27" s="93"/>
      <c r="BT27" s="94"/>
      <c r="BU27" s="98"/>
      <c r="BV27" s="95"/>
      <c r="BW27" s="93"/>
      <c r="BX27" s="93"/>
      <c r="BY27" s="97"/>
      <c r="BZ27" s="94"/>
      <c r="CA27" s="98"/>
      <c r="CB27" s="99"/>
      <c r="CC27" s="100"/>
      <c r="CD27" s="100"/>
      <c r="CE27" s="101"/>
      <c r="CF27" s="102"/>
      <c r="CG27" s="50"/>
      <c r="CH27" s="51"/>
      <c r="CI27" s="47"/>
      <c r="CJ27" s="48"/>
      <c r="CK27" s="70"/>
      <c r="CL27" s="95"/>
      <c r="CM27" s="93"/>
      <c r="CN27" s="93"/>
      <c r="CO27" s="94"/>
      <c r="CP27" s="103"/>
    </row>
    <row r="28" spans="1:94" s="3" customFormat="1" ht="27" customHeight="1">
      <c r="A28" s="36">
        <v>9996627612</v>
      </c>
      <c r="B28" s="36" t="s">
        <v>62</v>
      </c>
      <c r="C28" s="37" t="s">
        <v>35</v>
      </c>
      <c r="D28" s="77"/>
      <c r="E28" s="39">
        <v>5.2</v>
      </c>
      <c r="F28" s="39">
        <v>8</v>
      </c>
      <c r="G28" s="39">
        <v>5.25</v>
      </c>
      <c r="H28" s="78">
        <v>6.1499999999999995</v>
      </c>
      <c r="I28" s="41">
        <v>4</v>
      </c>
      <c r="J28" s="41">
        <v>2</v>
      </c>
      <c r="K28" s="41">
        <v>5.25</v>
      </c>
      <c r="L28" s="41">
        <v>3.25</v>
      </c>
      <c r="M28" s="43">
        <f t="shared" si="2"/>
        <v>3.625</v>
      </c>
      <c r="N28" s="41">
        <v>6.8</v>
      </c>
      <c r="O28" s="41">
        <v>2.6</v>
      </c>
      <c r="P28" s="41">
        <v>4</v>
      </c>
      <c r="Q28" s="41">
        <v>5.75</v>
      </c>
      <c r="R28" s="79">
        <v>4.7874999999999996</v>
      </c>
      <c r="S28" s="44">
        <v>3.8</v>
      </c>
      <c r="T28" s="45">
        <v>6</v>
      </c>
      <c r="U28" s="45">
        <v>1.75</v>
      </c>
      <c r="V28" s="46">
        <v>4</v>
      </c>
      <c r="W28" s="80">
        <v>3.8875000000000002</v>
      </c>
      <c r="X28" s="155"/>
      <c r="Y28" s="155"/>
      <c r="Z28" s="155"/>
      <c r="AA28" s="155"/>
      <c r="AB28" s="155"/>
      <c r="AC28" s="106"/>
      <c r="AD28" s="107"/>
      <c r="AE28" s="104"/>
      <c r="AF28" s="108"/>
      <c r="AG28" s="53" t="e">
        <f t="shared" si="3"/>
        <v>#DIV/0!</v>
      </c>
      <c r="AH28" s="54">
        <v>43</v>
      </c>
      <c r="AI28" s="54">
        <v>47</v>
      </c>
      <c r="AJ28" s="54">
        <v>65</v>
      </c>
      <c r="AK28" s="54">
        <v>55</v>
      </c>
      <c r="AL28" s="81">
        <f t="shared" si="0"/>
        <v>52.5</v>
      </c>
      <c r="AM28" s="109"/>
      <c r="AN28" s="110"/>
      <c r="AO28" s="111"/>
      <c r="AP28" s="112"/>
      <c r="AQ28" s="85" t="e">
        <f t="shared" si="1"/>
        <v>#DIV/0!</v>
      </c>
      <c r="AR28" s="113"/>
      <c r="AS28" s="110"/>
      <c r="AT28" s="110"/>
      <c r="AU28" s="112"/>
      <c r="AV28" s="86" t="e">
        <f t="shared" si="4"/>
        <v>#DIV/0!</v>
      </c>
      <c r="AW28" s="109"/>
      <c r="AX28" s="114"/>
      <c r="AY28" s="111"/>
      <c r="AZ28" s="115"/>
      <c r="BA28" s="91" t="e">
        <f t="shared" si="5"/>
        <v>#DIV/0!</v>
      </c>
      <c r="BB28" s="116"/>
      <c r="BC28" s="117"/>
      <c r="BD28" s="117"/>
      <c r="BE28" s="118"/>
      <c r="BF28" s="68"/>
      <c r="BG28" s="119"/>
      <c r="BH28" s="107"/>
      <c r="BI28" s="104"/>
      <c r="BJ28" s="108"/>
      <c r="BK28" s="120"/>
      <c r="BL28" s="119"/>
      <c r="BM28" s="107"/>
      <c r="BN28" s="104"/>
      <c r="BO28" s="105"/>
      <c r="BP28" s="120"/>
      <c r="BQ28" s="121"/>
      <c r="BR28" s="117"/>
      <c r="BS28" s="117"/>
      <c r="BT28" s="118"/>
      <c r="BU28" s="122"/>
      <c r="BV28" s="121"/>
      <c r="BW28" s="117"/>
      <c r="BX28" s="117"/>
      <c r="BY28" s="123"/>
      <c r="BZ28" s="118"/>
      <c r="CA28" s="122"/>
      <c r="CB28" s="124"/>
      <c r="CC28" s="125"/>
      <c r="CD28" s="125"/>
      <c r="CE28" s="126"/>
      <c r="CF28" s="127"/>
      <c r="CG28" s="106"/>
      <c r="CH28" s="107"/>
      <c r="CI28" s="104"/>
      <c r="CJ28" s="105"/>
      <c r="CK28" s="120"/>
      <c r="CL28" s="121"/>
      <c r="CM28" s="117"/>
      <c r="CN28" s="117"/>
      <c r="CO28" s="118"/>
      <c r="CP28" s="128"/>
    </row>
    <row r="29" spans="1:94" s="3" customFormat="1" ht="27" customHeight="1">
      <c r="A29" s="187" t="s">
        <v>88</v>
      </c>
      <c r="B29" s="36" t="s">
        <v>63</v>
      </c>
      <c r="C29" s="37" t="s">
        <v>36</v>
      </c>
      <c r="D29" s="77"/>
      <c r="E29" s="39">
        <v>3</v>
      </c>
      <c r="F29" s="39">
        <v>8.5</v>
      </c>
      <c r="G29" s="39">
        <v>8</v>
      </c>
      <c r="H29" s="78">
        <v>6.5</v>
      </c>
      <c r="I29" s="41">
        <v>4.2</v>
      </c>
      <c r="J29" s="41">
        <v>3.8</v>
      </c>
      <c r="K29" s="41">
        <v>4</v>
      </c>
      <c r="L29" s="41">
        <v>3.25</v>
      </c>
      <c r="M29" s="43">
        <f t="shared" si="2"/>
        <v>3.8125</v>
      </c>
      <c r="N29" s="41">
        <v>7.6</v>
      </c>
      <c r="O29" s="41">
        <v>5</v>
      </c>
      <c r="P29" s="41"/>
      <c r="Q29" s="41">
        <v>5.5</v>
      </c>
      <c r="R29" s="79">
        <v>6.0333333333333341</v>
      </c>
      <c r="S29" s="44">
        <v>3.2</v>
      </c>
      <c r="T29" s="45">
        <v>5.6</v>
      </c>
      <c r="U29" s="45">
        <v>2.25</v>
      </c>
      <c r="V29" s="46">
        <v>2.5</v>
      </c>
      <c r="W29" s="80">
        <v>3.3875000000000002</v>
      </c>
      <c r="X29" s="155"/>
      <c r="Y29" s="155"/>
      <c r="Z29" s="155"/>
      <c r="AA29" s="155"/>
      <c r="AB29" s="155"/>
      <c r="AC29" s="106"/>
      <c r="AD29" s="107"/>
      <c r="AE29" s="104"/>
      <c r="AF29" s="108"/>
      <c r="AG29" s="53" t="e">
        <f t="shared" si="3"/>
        <v>#DIV/0!</v>
      </c>
      <c r="AH29" s="54">
        <v>40</v>
      </c>
      <c r="AI29" s="54">
        <v>37</v>
      </c>
      <c r="AJ29" s="54">
        <v>75</v>
      </c>
      <c r="AK29" s="54">
        <v>55</v>
      </c>
      <c r="AL29" s="81">
        <f t="shared" si="0"/>
        <v>51.75</v>
      </c>
      <c r="AM29" s="109"/>
      <c r="AN29" s="110"/>
      <c r="AO29" s="111"/>
      <c r="AP29" s="112"/>
      <c r="AQ29" s="85" t="e">
        <f t="shared" si="1"/>
        <v>#DIV/0!</v>
      </c>
      <c r="AR29" s="113"/>
      <c r="AS29" s="110"/>
      <c r="AT29" s="110"/>
      <c r="AU29" s="112"/>
      <c r="AV29" s="86" t="e">
        <f t="shared" si="4"/>
        <v>#DIV/0!</v>
      </c>
      <c r="AW29" s="109"/>
      <c r="AX29" s="114"/>
      <c r="AY29" s="111"/>
      <c r="AZ29" s="115"/>
      <c r="BA29" s="91" t="e">
        <f t="shared" si="5"/>
        <v>#DIV/0!</v>
      </c>
      <c r="BB29" s="116"/>
      <c r="BC29" s="117"/>
      <c r="BD29" s="117"/>
      <c r="BE29" s="118"/>
      <c r="BF29" s="68"/>
      <c r="BG29" s="119"/>
      <c r="BH29" s="107"/>
      <c r="BI29" s="104"/>
      <c r="BJ29" s="108"/>
      <c r="BK29" s="120"/>
      <c r="BL29" s="119"/>
      <c r="BM29" s="107"/>
      <c r="BN29" s="104"/>
      <c r="BO29" s="105"/>
      <c r="BP29" s="120"/>
      <c r="BQ29" s="121"/>
      <c r="BR29" s="117"/>
      <c r="BS29" s="117"/>
      <c r="BT29" s="118"/>
      <c r="BU29" s="122"/>
      <c r="BV29" s="121"/>
      <c r="BW29" s="117"/>
      <c r="BX29" s="117"/>
      <c r="BY29" s="123"/>
      <c r="BZ29" s="118"/>
      <c r="CA29" s="122"/>
      <c r="CB29" s="124"/>
      <c r="CC29" s="125"/>
      <c r="CD29" s="125"/>
      <c r="CE29" s="126"/>
      <c r="CF29" s="127"/>
      <c r="CG29" s="106"/>
      <c r="CH29" s="107"/>
      <c r="CI29" s="104"/>
      <c r="CJ29" s="105"/>
      <c r="CK29" s="120"/>
      <c r="CL29" s="121"/>
      <c r="CM29" s="117"/>
      <c r="CN29" s="117"/>
      <c r="CO29" s="118"/>
      <c r="CP29" s="128"/>
    </row>
    <row r="30" spans="1:94" s="3" customFormat="1" ht="27" customHeight="1">
      <c r="A30" s="36">
        <v>9996588854</v>
      </c>
      <c r="B30" s="36" t="s">
        <v>64</v>
      </c>
      <c r="C30" s="37" t="s">
        <v>37</v>
      </c>
      <c r="D30" s="77"/>
      <c r="E30" s="39">
        <v>4.8</v>
      </c>
      <c r="F30" s="39">
        <v>5.7</v>
      </c>
      <c r="G30" s="39">
        <v>6.5</v>
      </c>
      <c r="H30" s="78">
        <v>5.666666666666667</v>
      </c>
      <c r="I30" s="41">
        <v>3.8</v>
      </c>
      <c r="J30" s="41">
        <v>5.6</v>
      </c>
      <c r="K30" s="41">
        <v>3.75</v>
      </c>
      <c r="L30" s="41">
        <v>2.5</v>
      </c>
      <c r="M30" s="43">
        <f t="shared" si="2"/>
        <v>3.9124999999999996</v>
      </c>
      <c r="N30" s="41">
        <v>5.4</v>
      </c>
      <c r="O30" s="41"/>
      <c r="P30" s="41">
        <v>6</v>
      </c>
      <c r="Q30" s="41">
        <v>5</v>
      </c>
      <c r="R30" s="79">
        <v>5.4666666666666659</v>
      </c>
      <c r="S30" s="44">
        <v>5.8</v>
      </c>
      <c r="T30" s="45">
        <v>3.4</v>
      </c>
      <c r="U30" s="45">
        <v>2.75</v>
      </c>
      <c r="V30" s="46">
        <v>2.5</v>
      </c>
      <c r="W30" s="80">
        <v>3.6124999999999998</v>
      </c>
      <c r="X30" s="155"/>
      <c r="Y30" s="155"/>
      <c r="Z30" s="155"/>
      <c r="AA30" s="155"/>
      <c r="AB30" s="155"/>
      <c r="AC30" s="106"/>
      <c r="AD30" s="107"/>
      <c r="AE30" s="104"/>
      <c r="AF30" s="108"/>
      <c r="AG30" s="53" t="e">
        <f t="shared" si="3"/>
        <v>#DIV/0!</v>
      </c>
      <c r="AH30" s="54">
        <v>30</v>
      </c>
      <c r="AI30" s="54">
        <v>47</v>
      </c>
      <c r="AJ30" s="129">
        <v>70</v>
      </c>
      <c r="AK30" s="129">
        <v>30</v>
      </c>
      <c r="AL30" s="81">
        <f t="shared" si="0"/>
        <v>44.25</v>
      </c>
      <c r="AM30" s="109"/>
      <c r="AN30" s="110"/>
      <c r="AO30" s="111"/>
      <c r="AP30" s="112"/>
      <c r="AQ30" s="85" t="e">
        <f t="shared" si="1"/>
        <v>#DIV/0!</v>
      </c>
      <c r="AR30" s="113"/>
      <c r="AS30" s="110"/>
      <c r="AT30" s="110"/>
      <c r="AU30" s="112"/>
      <c r="AV30" s="86" t="e">
        <f t="shared" si="4"/>
        <v>#DIV/0!</v>
      </c>
      <c r="AW30" s="109"/>
      <c r="AX30" s="114"/>
      <c r="AY30" s="111"/>
      <c r="AZ30" s="115"/>
      <c r="BA30" s="91" t="e">
        <f t="shared" si="5"/>
        <v>#DIV/0!</v>
      </c>
      <c r="BB30" s="116"/>
      <c r="BC30" s="117"/>
      <c r="BD30" s="117"/>
      <c r="BE30" s="118"/>
      <c r="BF30" s="68"/>
      <c r="BG30" s="119"/>
      <c r="BH30" s="107"/>
      <c r="BI30" s="104"/>
      <c r="BJ30" s="108"/>
      <c r="BK30" s="120"/>
      <c r="BL30" s="119"/>
      <c r="BM30" s="107"/>
      <c r="BN30" s="104"/>
      <c r="BO30" s="105"/>
      <c r="BP30" s="120"/>
      <c r="BQ30" s="121"/>
      <c r="BR30" s="117"/>
      <c r="BS30" s="117"/>
      <c r="BT30" s="118"/>
      <c r="BU30" s="122"/>
      <c r="BV30" s="121"/>
      <c r="BW30" s="117"/>
      <c r="BX30" s="117"/>
      <c r="BY30" s="123"/>
      <c r="BZ30" s="118"/>
      <c r="CA30" s="122"/>
      <c r="CB30" s="124"/>
      <c r="CC30" s="125"/>
      <c r="CD30" s="125"/>
      <c r="CE30" s="126"/>
      <c r="CF30" s="127"/>
      <c r="CG30" s="106"/>
      <c r="CH30" s="107"/>
      <c r="CI30" s="104"/>
      <c r="CJ30" s="105"/>
      <c r="CK30" s="120"/>
      <c r="CL30" s="121"/>
      <c r="CM30" s="117"/>
      <c r="CN30" s="117"/>
      <c r="CO30" s="118"/>
      <c r="CP30" s="128"/>
    </row>
    <row r="31" spans="1:94" s="3" customFormat="1" ht="27" customHeight="1">
      <c r="A31" s="36">
        <v>9996588855</v>
      </c>
      <c r="B31" s="36" t="s">
        <v>65</v>
      </c>
      <c r="C31" s="37" t="s">
        <v>38</v>
      </c>
      <c r="D31" s="77"/>
      <c r="E31" s="39">
        <v>5.8</v>
      </c>
      <c r="F31" s="39">
        <v>8.5</v>
      </c>
      <c r="G31" s="39">
        <v>9</v>
      </c>
      <c r="H31" s="78">
        <v>7.7666666666666666</v>
      </c>
      <c r="I31" s="41">
        <v>4.8</v>
      </c>
      <c r="J31" s="41">
        <v>8.1999999999999993</v>
      </c>
      <c r="K31" s="41">
        <v>3.75</v>
      </c>
      <c r="L31" s="41">
        <v>4</v>
      </c>
      <c r="M31" s="43">
        <f t="shared" si="2"/>
        <v>5.1875</v>
      </c>
      <c r="N31" s="41">
        <v>8</v>
      </c>
      <c r="O31" s="41">
        <v>7.2</v>
      </c>
      <c r="P31" s="41">
        <v>8</v>
      </c>
      <c r="Q31" s="41">
        <v>7.75</v>
      </c>
      <c r="R31" s="79">
        <v>7.7374999999999998</v>
      </c>
      <c r="S31" s="44">
        <v>4.8</v>
      </c>
      <c r="T31" s="45">
        <v>6.6</v>
      </c>
      <c r="U31" s="45">
        <v>4.25</v>
      </c>
      <c r="V31" s="46">
        <v>3.75</v>
      </c>
      <c r="W31" s="80">
        <v>4.8499999999999996</v>
      </c>
      <c r="X31" s="155"/>
      <c r="Y31" s="155"/>
      <c r="Z31" s="155"/>
      <c r="AA31" s="155"/>
      <c r="AB31" s="155"/>
      <c r="AC31" s="106"/>
      <c r="AD31" s="107"/>
      <c r="AE31" s="104"/>
      <c r="AF31" s="108"/>
      <c r="AG31" s="53"/>
      <c r="AH31" s="54"/>
      <c r="AI31" s="54"/>
      <c r="AJ31" s="129"/>
      <c r="AK31" s="129"/>
      <c r="AL31" s="81"/>
      <c r="AM31" s="109"/>
      <c r="AN31" s="110"/>
      <c r="AO31" s="111"/>
      <c r="AP31" s="112"/>
      <c r="AQ31" s="85"/>
      <c r="AR31" s="113"/>
      <c r="AS31" s="110"/>
      <c r="AT31" s="110"/>
      <c r="AU31" s="112"/>
      <c r="AV31" s="86"/>
      <c r="AW31" s="109"/>
      <c r="AX31" s="114"/>
      <c r="AY31" s="111"/>
      <c r="AZ31" s="115"/>
      <c r="BA31" s="91"/>
      <c r="BB31" s="116"/>
      <c r="BC31" s="117"/>
      <c r="BD31" s="117"/>
      <c r="BE31" s="118"/>
      <c r="BF31" s="68"/>
      <c r="BG31" s="119"/>
      <c r="BH31" s="107"/>
      <c r="BI31" s="104"/>
      <c r="BJ31" s="108"/>
      <c r="BK31" s="120"/>
      <c r="BL31" s="119"/>
      <c r="BM31" s="107"/>
      <c r="BN31" s="104"/>
      <c r="BO31" s="105"/>
      <c r="BP31" s="120"/>
      <c r="BQ31" s="121"/>
      <c r="BR31" s="117"/>
      <c r="BS31" s="117"/>
      <c r="BT31" s="118"/>
      <c r="BU31" s="122"/>
      <c r="BV31" s="121"/>
      <c r="BW31" s="117"/>
      <c r="BX31" s="117"/>
      <c r="BY31" s="123"/>
      <c r="BZ31" s="118"/>
      <c r="CA31" s="122"/>
      <c r="CB31" s="124"/>
      <c r="CC31" s="125"/>
      <c r="CD31" s="125"/>
      <c r="CE31" s="126"/>
      <c r="CF31" s="127"/>
      <c r="CG31" s="106"/>
      <c r="CH31" s="107"/>
      <c r="CI31" s="104"/>
      <c r="CJ31" s="105"/>
      <c r="CK31" s="120"/>
      <c r="CL31" s="121"/>
      <c r="CM31" s="117"/>
      <c r="CN31" s="117"/>
      <c r="CO31" s="118"/>
      <c r="CP31" s="128"/>
    </row>
    <row r="32" spans="1:94" s="3" customFormat="1" ht="27" customHeight="1">
      <c r="A32" s="186">
        <v>9990255711</v>
      </c>
      <c r="B32" s="36" t="s">
        <v>66</v>
      </c>
      <c r="C32" s="37" t="s">
        <v>39</v>
      </c>
      <c r="D32" s="77"/>
      <c r="E32" s="39">
        <v>4.5999999999999996</v>
      </c>
      <c r="F32" s="39">
        <v>7.2</v>
      </c>
      <c r="G32" s="39">
        <v>7</v>
      </c>
      <c r="H32" s="78">
        <v>6.2666666666666666</v>
      </c>
      <c r="I32" s="41">
        <v>4.8</v>
      </c>
      <c r="J32" s="41">
        <v>5.4</v>
      </c>
      <c r="K32" s="41">
        <v>5</v>
      </c>
      <c r="L32" s="41">
        <v>4</v>
      </c>
      <c r="M32" s="43">
        <f t="shared" si="2"/>
        <v>4.8</v>
      </c>
      <c r="N32" s="41">
        <v>8.4</v>
      </c>
      <c r="O32" s="41">
        <v>5.6</v>
      </c>
      <c r="P32" s="41">
        <v>8</v>
      </c>
      <c r="Q32" s="41">
        <v>7.45</v>
      </c>
      <c r="R32" s="79">
        <v>7.3624999999999998</v>
      </c>
      <c r="S32" s="44">
        <v>3.6</v>
      </c>
      <c r="T32" s="45">
        <v>6.6</v>
      </c>
      <c r="U32" s="45">
        <v>3.75</v>
      </c>
      <c r="V32" s="46">
        <v>4.75</v>
      </c>
      <c r="W32" s="80">
        <v>4.6749999999999998</v>
      </c>
      <c r="X32" s="155"/>
      <c r="Y32" s="155"/>
      <c r="Z32" s="155"/>
      <c r="AA32" s="155"/>
      <c r="AB32" s="155"/>
      <c r="AC32" s="106"/>
      <c r="AD32" s="107"/>
      <c r="AE32" s="104"/>
      <c r="AF32" s="108"/>
      <c r="AG32" s="53"/>
      <c r="AH32" s="54"/>
      <c r="AI32" s="54"/>
      <c r="AJ32" s="129"/>
      <c r="AK32" s="129"/>
      <c r="AL32" s="81"/>
      <c r="AM32" s="109"/>
      <c r="AN32" s="110"/>
      <c r="AO32" s="111"/>
      <c r="AP32" s="112"/>
      <c r="AQ32" s="85"/>
      <c r="AR32" s="113"/>
      <c r="AS32" s="110"/>
      <c r="AT32" s="110"/>
      <c r="AU32" s="112"/>
      <c r="AV32" s="86"/>
      <c r="AW32" s="109"/>
      <c r="AX32" s="114"/>
      <c r="AY32" s="111"/>
      <c r="AZ32" s="115"/>
      <c r="BA32" s="91"/>
      <c r="BB32" s="116"/>
      <c r="BC32" s="117"/>
      <c r="BD32" s="117"/>
      <c r="BE32" s="118"/>
      <c r="BF32" s="68"/>
      <c r="BG32" s="119"/>
      <c r="BH32" s="107"/>
      <c r="BI32" s="104"/>
      <c r="BJ32" s="108"/>
      <c r="BK32" s="120"/>
      <c r="BL32" s="119"/>
      <c r="BM32" s="107"/>
      <c r="BN32" s="104"/>
      <c r="BO32" s="105"/>
      <c r="BP32" s="120"/>
      <c r="BQ32" s="121"/>
      <c r="BR32" s="117"/>
      <c r="BS32" s="117"/>
      <c r="BT32" s="118"/>
      <c r="BU32" s="122"/>
      <c r="BV32" s="121"/>
      <c r="BW32" s="117"/>
      <c r="BX32" s="117"/>
      <c r="BY32" s="123"/>
      <c r="BZ32" s="118"/>
      <c r="CA32" s="122"/>
      <c r="CB32" s="124"/>
      <c r="CC32" s="125"/>
      <c r="CD32" s="125"/>
      <c r="CE32" s="126"/>
      <c r="CF32" s="127"/>
      <c r="CG32" s="106"/>
      <c r="CH32" s="107"/>
      <c r="CI32" s="104"/>
      <c r="CJ32" s="105"/>
      <c r="CK32" s="120"/>
      <c r="CL32" s="121"/>
      <c r="CM32" s="117"/>
      <c r="CN32" s="117"/>
      <c r="CO32" s="118"/>
      <c r="CP32" s="128"/>
    </row>
    <row r="33" spans="1:94" s="3" customFormat="1" ht="27" customHeight="1">
      <c r="A33" s="36">
        <v>9995000540</v>
      </c>
      <c r="B33" s="36" t="s">
        <v>67</v>
      </c>
      <c r="C33" s="37" t="s">
        <v>40</v>
      </c>
      <c r="D33" s="77"/>
      <c r="E33" s="39">
        <v>6.6</v>
      </c>
      <c r="F33" s="39">
        <v>8</v>
      </c>
      <c r="G33" s="39">
        <v>8.25</v>
      </c>
      <c r="H33" s="78">
        <v>7.6166666666666671</v>
      </c>
      <c r="I33" s="41">
        <v>4</v>
      </c>
      <c r="J33" s="41">
        <v>5.6</v>
      </c>
      <c r="K33" s="41">
        <v>4.75</v>
      </c>
      <c r="L33" s="41">
        <v>3.5</v>
      </c>
      <c r="M33" s="43">
        <f t="shared" si="2"/>
        <v>4.4625000000000004</v>
      </c>
      <c r="N33" s="41">
        <v>7.6</v>
      </c>
      <c r="O33" s="41">
        <v>4.8</v>
      </c>
      <c r="P33" s="41">
        <v>5.25</v>
      </c>
      <c r="Q33" s="41">
        <v>6</v>
      </c>
      <c r="R33" s="79">
        <v>5.9124999999999996</v>
      </c>
      <c r="S33" s="44">
        <v>5.2</v>
      </c>
      <c r="T33" s="45">
        <v>6.2</v>
      </c>
      <c r="U33" s="45">
        <v>4</v>
      </c>
      <c r="V33" s="46">
        <v>4</v>
      </c>
      <c r="W33" s="80">
        <v>4.8499999999999996</v>
      </c>
      <c r="X33" s="155"/>
      <c r="Y33" s="155"/>
      <c r="Z33" s="155"/>
      <c r="AA33" s="155"/>
      <c r="AB33" s="155"/>
      <c r="AC33" s="106"/>
      <c r="AD33" s="107"/>
      <c r="AE33" s="104"/>
      <c r="AF33" s="108"/>
      <c r="AG33" s="53" t="e">
        <f t="shared" si="3"/>
        <v>#DIV/0!</v>
      </c>
      <c r="AH33" s="54">
        <v>47</v>
      </c>
      <c r="AI33" s="54">
        <v>57</v>
      </c>
      <c r="AJ33" s="54">
        <v>70</v>
      </c>
      <c r="AK33" s="54">
        <v>60</v>
      </c>
      <c r="AL33" s="81">
        <f t="shared" si="0"/>
        <v>58.5</v>
      </c>
      <c r="AM33" s="109"/>
      <c r="AN33" s="110"/>
      <c r="AO33" s="111"/>
      <c r="AP33" s="112"/>
      <c r="AQ33" s="85" t="e">
        <f t="shared" si="1"/>
        <v>#DIV/0!</v>
      </c>
      <c r="AR33" s="113"/>
      <c r="AS33" s="110"/>
      <c r="AT33" s="110"/>
      <c r="AU33" s="112"/>
      <c r="AV33" s="86" t="e">
        <f t="shared" si="4"/>
        <v>#DIV/0!</v>
      </c>
      <c r="AW33" s="109"/>
      <c r="AX33" s="114"/>
      <c r="AY33" s="111"/>
      <c r="AZ33" s="115"/>
      <c r="BA33" s="91" t="e">
        <f t="shared" si="5"/>
        <v>#DIV/0!</v>
      </c>
      <c r="BB33" s="116"/>
      <c r="BC33" s="117"/>
      <c r="BD33" s="117"/>
      <c r="BE33" s="118"/>
      <c r="BF33" s="68"/>
      <c r="BG33" s="119"/>
      <c r="BH33" s="107"/>
      <c r="BI33" s="104"/>
      <c r="BJ33" s="108"/>
      <c r="BK33" s="120"/>
      <c r="BL33" s="119"/>
      <c r="BM33" s="107"/>
      <c r="BN33" s="104"/>
      <c r="BO33" s="105"/>
      <c r="BP33" s="120"/>
      <c r="BQ33" s="121"/>
      <c r="BR33" s="117"/>
      <c r="BS33" s="117"/>
      <c r="BT33" s="118"/>
      <c r="BU33" s="122"/>
      <c r="BV33" s="121"/>
      <c r="BW33" s="117"/>
      <c r="BX33" s="117"/>
      <c r="BY33" s="123"/>
      <c r="BZ33" s="118"/>
      <c r="CA33" s="122"/>
      <c r="CB33" s="124"/>
      <c r="CC33" s="125"/>
      <c r="CD33" s="125"/>
      <c r="CE33" s="126"/>
      <c r="CF33" s="127"/>
      <c r="CG33" s="106"/>
      <c r="CH33" s="107"/>
      <c r="CI33" s="104"/>
      <c r="CJ33" s="105"/>
      <c r="CK33" s="120"/>
      <c r="CL33" s="121"/>
      <c r="CM33" s="117"/>
      <c r="CN33" s="117"/>
      <c r="CO33" s="118"/>
      <c r="CP33" s="128"/>
    </row>
    <row r="34" spans="1:94" s="3" customFormat="1" ht="27" customHeight="1" thickBot="1">
      <c r="A34" s="36">
        <v>9991778164</v>
      </c>
      <c r="B34" s="36" t="s">
        <v>68</v>
      </c>
      <c r="C34" s="37" t="s">
        <v>41</v>
      </c>
      <c r="D34" s="77"/>
      <c r="E34" s="39">
        <v>7</v>
      </c>
      <c r="F34" s="39">
        <v>9.5</v>
      </c>
      <c r="G34" s="39">
        <v>9.129999999999999</v>
      </c>
      <c r="H34" s="78">
        <v>8.543333333333333</v>
      </c>
      <c r="I34" s="41">
        <v>4.5999999999999996</v>
      </c>
      <c r="J34" s="41">
        <v>7.4</v>
      </c>
      <c r="K34" s="41">
        <v>4.5</v>
      </c>
      <c r="L34" s="41">
        <v>5</v>
      </c>
      <c r="M34" s="43">
        <f t="shared" si="2"/>
        <v>5.375</v>
      </c>
      <c r="N34" s="41">
        <v>8.6</v>
      </c>
      <c r="O34" s="41">
        <v>8</v>
      </c>
      <c r="P34" s="41">
        <v>8</v>
      </c>
      <c r="Q34" s="41">
        <v>8.5500000000000007</v>
      </c>
      <c r="R34" s="79">
        <v>8.2875000000000014</v>
      </c>
      <c r="S34" s="44">
        <v>6.4</v>
      </c>
      <c r="T34" s="45">
        <v>7.4</v>
      </c>
      <c r="U34" s="45">
        <v>5.25</v>
      </c>
      <c r="V34" s="46">
        <v>4.75</v>
      </c>
      <c r="W34" s="80">
        <v>5.95</v>
      </c>
      <c r="X34" s="155"/>
      <c r="Y34" s="155"/>
      <c r="Z34" s="155"/>
      <c r="AA34" s="155"/>
      <c r="AB34" s="155"/>
      <c r="AC34" s="106"/>
      <c r="AD34" s="107"/>
      <c r="AE34" s="104"/>
      <c r="AF34" s="108"/>
      <c r="AG34" s="53" t="e">
        <f t="shared" si="3"/>
        <v>#DIV/0!</v>
      </c>
      <c r="AH34" s="54">
        <v>33</v>
      </c>
      <c r="AI34" s="54">
        <v>60</v>
      </c>
      <c r="AJ34" s="54">
        <v>65</v>
      </c>
      <c r="AK34" s="54">
        <v>45</v>
      </c>
      <c r="AL34" s="81">
        <f t="shared" si="0"/>
        <v>50.75</v>
      </c>
      <c r="AM34" s="109"/>
      <c r="AN34" s="110"/>
      <c r="AO34" s="111"/>
      <c r="AP34" s="112"/>
      <c r="AQ34" s="85" t="e">
        <f t="shared" si="1"/>
        <v>#DIV/0!</v>
      </c>
      <c r="AR34" s="113"/>
      <c r="AS34" s="110"/>
      <c r="AT34" s="110"/>
      <c r="AU34" s="112"/>
      <c r="AV34" s="86" t="e">
        <f t="shared" si="4"/>
        <v>#DIV/0!</v>
      </c>
      <c r="AW34" s="109"/>
      <c r="AX34" s="114"/>
      <c r="AY34" s="111"/>
      <c r="AZ34" s="115"/>
      <c r="BA34" s="91" t="e">
        <f t="shared" si="5"/>
        <v>#DIV/0!</v>
      </c>
      <c r="BB34" s="116"/>
      <c r="BC34" s="117"/>
      <c r="BD34" s="117"/>
      <c r="BE34" s="118"/>
      <c r="BF34" s="68"/>
      <c r="BG34" s="119"/>
      <c r="BH34" s="107"/>
      <c r="BI34" s="104"/>
      <c r="BJ34" s="108"/>
      <c r="BK34" s="120"/>
      <c r="BL34" s="119"/>
      <c r="BM34" s="107"/>
      <c r="BN34" s="104"/>
      <c r="BO34" s="105"/>
      <c r="BP34" s="120"/>
      <c r="BQ34" s="121"/>
      <c r="BR34" s="117"/>
      <c r="BS34" s="117"/>
      <c r="BT34" s="118"/>
      <c r="BU34" s="122"/>
      <c r="BV34" s="121"/>
      <c r="BW34" s="117"/>
      <c r="BX34" s="117"/>
      <c r="BY34" s="123"/>
      <c r="BZ34" s="118"/>
      <c r="CA34" s="122"/>
      <c r="CB34" s="124"/>
      <c r="CC34" s="125"/>
      <c r="CD34" s="125"/>
      <c r="CE34" s="126"/>
      <c r="CF34" s="127"/>
      <c r="CG34" s="106"/>
      <c r="CH34" s="107"/>
      <c r="CI34" s="104"/>
      <c r="CJ34" s="105"/>
      <c r="CK34" s="120"/>
      <c r="CL34" s="121"/>
      <c r="CM34" s="117"/>
      <c r="CN34" s="117"/>
      <c r="CO34" s="118"/>
      <c r="CP34" s="128"/>
    </row>
    <row r="35" spans="1:94" s="3" customFormat="1" ht="27" customHeight="1" thickBot="1">
      <c r="A35" s="155"/>
      <c r="B35" s="130"/>
      <c r="C35" s="131" t="s">
        <v>13</v>
      </c>
      <c r="D35" s="132" t="e">
        <f>AVERAGE(D8:D34)</f>
        <v>#DIV/0!</v>
      </c>
      <c r="E35" s="133">
        <f>AVERAGE(E8:E34)</f>
        <v>5.6148148148148138</v>
      </c>
      <c r="F35" s="133">
        <f>AVERAGE(F8:F34)</f>
        <v>8.0296296296296283</v>
      </c>
      <c r="G35" s="134">
        <f>AVERAGE(G8:G34)</f>
        <v>8.206296296296296</v>
      </c>
      <c r="H35" s="135"/>
      <c r="I35" s="136">
        <f>AVERAGE(N8:N34)</f>
        <v>7.5407407407407412</v>
      </c>
      <c r="J35" s="137">
        <f>AVERAGE(O8:O34)</f>
        <v>5.7807692307692315</v>
      </c>
      <c r="K35" s="137">
        <f>AVERAGE(P8:P34)</f>
        <v>7.0865384615384617</v>
      </c>
      <c r="L35" s="138">
        <f>AVERAGE(Q8:Q34)</f>
        <v>6.6722222222222225</v>
      </c>
      <c r="M35" s="135"/>
      <c r="N35" s="139">
        <f>AVERAGE(I8:I28)</f>
        <v>4.8095238095238093</v>
      </c>
      <c r="O35" s="139">
        <f>AVERAGE(J8:J28)</f>
        <v>6.019047619047619</v>
      </c>
      <c r="P35" s="139">
        <f>AVERAGE(K8:K28)</f>
        <v>4.1904761904761907</v>
      </c>
      <c r="Q35" s="139">
        <f>AVERAGE(L8:L28)</f>
        <v>4.25</v>
      </c>
      <c r="R35" s="140"/>
      <c r="S35" s="141">
        <f>AVERAGE(S8:S34)</f>
        <v>5.333333333333333</v>
      </c>
      <c r="T35" s="133">
        <f>AVERAGE(T8:T34)</f>
        <v>5.9259259259259256</v>
      </c>
      <c r="U35" s="133">
        <f>AVERAGE(U8:U34)</f>
        <v>3.7685185185185186</v>
      </c>
      <c r="V35" s="134">
        <f>AVERAGE(V8:V34)</f>
        <v>3.8055555555555554</v>
      </c>
      <c r="W35" s="135"/>
      <c r="X35" s="142" t="e">
        <f>AVERAGE(#REF!)</f>
        <v>#REF!</v>
      </c>
      <c r="Y35" s="143" t="e">
        <f>AVERAGE(#REF!)</f>
        <v>#REF!</v>
      </c>
      <c r="Z35" s="143" t="e">
        <f>AVERAGE(#REF!)</f>
        <v>#REF!</v>
      </c>
      <c r="AA35" s="144" t="e">
        <f>AVERAGE(#REF!)</f>
        <v>#REF!</v>
      </c>
      <c r="AB35" s="145"/>
      <c r="AC35" s="146" t="e">
        <f>AVERAGE(AC8:AC34)</f>
        <v>#DIV/0!</v>
      </c>
      <c r="AD35" s="146" t="e">
        <f>AVERAGE(AD8:AD34)</f>
        <v>#DIV/0!</v>
      </c>
      <c r="AE35" s="146" t="e">
        <f>AVERAGE(AE8:AE34)</f>
        <v>#DIV/0!</v>
      </c>
      <c r="AF35" s="146" t="e">
        <f>AVERAGE(AF8:AF34)</f>
        <v>#DIV/0!</v>
      </c>
      <c r="AG35" s="147"/>
      <c r="AH35" s="148">
        <f>AVERAGE(AH8:AH34)</f>
        <v>38.92</v>
      </c>
      <c r="AI35" s="143">
        <f>AVERAGE(AI8:AI34)</f>
        <v>62.6</v>
      </c>
      <c r="AJ35" s="143">
        <f>AVERAGE(AJ8:AJ34)</f>
        <v>61.2</v>
      </c>
      <c r="AK35" s="149">
        <f>AVERAGE(AK8:AK34)</f>
        <v>48.2</v>
      </c>
      <c r="AL35" s="145"/>
      <c r="AM35" s="148" t="e">
        <f>AVERAGE(AM8:AM34)</f>
        <v>#DIV/0!</v>
      </c>
      <c r="AN35" s="143" t="e">
        <f>AVERAGE(AN8:AN34)</f>
        <v>#DIV/0!</v>
      </c>
      <c r="AO35" s="143" t="e">
        <f>AVERAGE(AO8:AO34)</f>
        <v>#DIV/0!</v>
      </c>
      <c r="AP35" s="149" t="e">
        <f>AVERAGE(AP8:AP34)</f>
        <v>#DIV/0!</v>
      </c>
      <c r="AQ35" s="145"/>
      <c r="AR35" s="148" t="e">
        <f>AVERAGE(AR8:AR34)</f>
        <v>#DIV/0!</v>
      </c>
      <c r="AS35" s="148" t="e">
        <f>AVERAGE(AS8:AS34)</f>
        <v>#DIV/0!</v>
      </c>
      <c r="AT35" s="148" t="e">
        <f>AVERAGE(AT8:AT34)</f>
        <v>#DIV/0!</v>
      </c>
      <c r="AU35" s="148" t="e">
        <f>AVERAGE(AU8:AU34)</f>
        <v>#DIV/0!</v>
      </c>
      <c r="AV35" s="145"/>
      <c r="AW35" s="148" t="e">
        <f>AVERAGE(AW8:AW34)</f>
        <v>#DIV/0!</v>
      </c>
      <c r="AX35" s="148" t="e">
        <f>AVERAGE(AX8:AX34)</f>
        <v>#DIV/0!</v>
      </c>
      <c r="AY35" s="148" t="e">
        <f>AVERAGE(AY8:AY34)</f>
        <v>#DIV/0!</v>
      </c>
      <c r="AZ35" s="148" t="e">
        <f>AVERAGE(AZ8:AZ34)</f>
        <v>#DIV/0!</v>
      </c>
      <c r="BA35" s="145"/>
      <c r="BB35" s="150" t="e">
        <f>AVERAGE(BB8:BB34)</f>
        <v>#DIV/0!</v>
      </c>
      <c r="BC35" s="150" t="e">
        <f>AVERAGE(BC8:BC34)</f>
        <v>#DIV/0!</v>
      </c>
      <c r="BD35" s="150" t="e">
        <f>AVERAGE(BD8:BD34)</f>
        <v>#DIV/0!</v>
      </c>
      <c r="BE35" s="150" t="e">
        <f>AVERAGE(BE8:BE34)</f>
        <v>#DIV/0!</v>
      </c>
      <c r="BF35" s="145"/>
      <c r="BG35" s="151"/>
      <c r="BH35" s="152"/>
      <c r="BI35" s="152"/>
      <c r="BJ35" s="153"/>
      <c r="BK35" s="145"/>
      <c r="BL35" s="151"/>
      <c r="BM35" s="152"/>
      <c r="BN35" s="152"/>
      <c r="BO35" s="153"/>
      <c r="BP35" s="145"/>
      <c r="BQ35" s="151"/>
      <c r="BR35" s="152"/>
      <c r="BS35" s="152"/>
      <c r="BT35" s="153"/>
      <c r="BU35" s="145"/>
      <c r="BV35" s="151"/>
      <c r="BW35" s="152"/>
      <c r="BX35" s="152"/>
      <c r="BY35" s="152"/>
      <c r="BZ35" s="153"/>
      <c r="CA35" s="145"/>
      <c r="CB35" s="151"/>
      <c r="CC35" s="152"/>
      <c r="CD35" s="152"/>
      <c r="CE35" s="153"/>
      <c r="CF35" s="145"/>
      <c r="CG35" s="151"/>
      <c r="CH35" s="152"/>
      <c r="CI35" s="152"/>
      <c r="CJ35" s="153"/>
      <c r="CK35" s="145"/>
      <c r="CL35" s="151"/>
      <c r="CM35" s="152"/>
      <c r="CN35" s="152"/>
      <c r="CO35" s="153"/>
      <c r="CP35" s="145"/>
    </row>
    <row r="36" spans="1:94" s="3" customFormat="1" ht="27" customHeight="1">
      <c r="A36" s="155"/>
      <c r="B36" s="25">
        <v>1</v>
      </c>
      <c r="C36" s="25">
        <v>2</v>
      </c>
      <c r="D36" s="27">
        <v>3</v>
      </c>
      <c r="E36" s="25">
        <v>4</v>
      </c>
      <c r="F36" s="25">
        <v>5</v>
      </c>
      <c r="G36" s="27">
        <v>6</v>
      </c>
      <c r="H36" s="25">
        <v>7</v>
      </c>
      <c r="I36" s="25">
        <v>8</v>
      </c>
      <c r="J36" s="27">
        <v>9</v>
      </c>
      <c r="K36" s="25">
        <v>10</v>
      </c>
      <c r="L36" s="25">
        <v>11</v>
      </c>
      <c r="M36" s="27">
        <v>12</v>
      </c>
      <c r="N36" s="25">
        <v>13</v>
      </c>
      <c r="O36" s="25">
        <v>14</v>
      </c>
      <c r="P36" s="27">
        <v>15</v>
      </c>
      <c r="Q36" s="25">
        <v>16</v>
      </c>
      <c r="R36" s="25">
        <v>17</v>
      </c>
      <c r="S36" s="27">
        <v>18</v>
      </c>
      <c r="T36" s="25">
        <v>19</v>
      </c>
      <c r="U36" s="25">
        <v>20</v>
      </c>
      <c r="V36" s="27">
        <v>21</v>
      </c>
      <c r="W36" s="25">
        <v>22</v>
      </c>
      <c r="X36" s="25">
        <v>23</v>
      </c>
      <c r="Y36" s="27">
        <v>24</v>
      </c>
      <c r="Z36" s="25">
        <v>25</v>
      </c>
      <c r="AA36" s="25">
        <v>26</v>
      </c>
      <c r="AB36" s="27">
        <v>27</v>
      </c>
      <c r="AC36" s="25">
        <v>28</v>
      </c>
      <c r="AD36" s="25">
        <v>29</v>
      </c>
      <c r="AE36" s="27">
        <v>30</v>
      </c>
      <c r="AF36" s="25">
        <v>31</v>
      </c>
      <c r="AG36" s="25">
        <v>32</v>
      </c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</row>
    <row r="37" spans="1:94">
      <c r="A37" s="25"/>
      <c r="B37" s="25"/>
      <c r="C37" s="25"/>
      <c r="D37" s="2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</row>
    <row r="38" spans="1:94" ht="18.75">
      <c r="A38" s="25"/>
      <c r="B38" s="25"/>
      <c r="C38" s="25"/>
      <c r="D38" s="154" t="s">
        <v>10</v>
      </c>
      <c r="E38" s="15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156"/>
      <c r="AV38" s="156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</row>
    <row r="39" spans="1:94" ht="18.75">
      <c r="A39" s="25"/>
      <c r="B39" s="25"/>
      <c r="C39" s="25"/>
      <c r="D39" s="154" t="s">
        <v>4</v>
      </c>
      <c r="E39" s="157" t="s">
        <v>12</v>
      </c>
      <c r="F39" s="158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156"/>
      <c r="AV39" s="156"/>
      <c r="AW39" s="158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</row>
    <row r="40" spans="1:94" ht="18.75">
      <c r="A40" s="25"/>
      <c r="B40" s="25"/>
      <c r="C40" s="25"/>
      <c r="D40" s="154" t="s">
        <v>5</v>
      </c>
      <c r="E40" s="157" t="s">
        <v>12</v>
      </c>
      <c r="F40" s="158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156"/>
      <c r="AV40" s="156"/>
      <c r="AW40" s="158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</row>
    <row r="41" spans="1:94" ht="18.75">
      <c r="A41" s="25"/>
      <c r="B41" s="25"/>
      <c r="C41" s="25"/>
      <c r="D41" s="154" t="s">
        <v>6</v>
      </c>
      <c r="E41" s="157" t="s">
        <v>12</v>
      </c>
      <c r="F41" s="158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156"/>
      <c r="AV41" s="156"/>
      <c r="AW41" s="158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</row>
    <row r="42" spans="1:94" ht="18.75">
      <c r="A42" s="25"/>
      <c r="B42" s="25"/>
      <c r="C42" s="25"/>
      <c r="D42" s="154" t="s">
        <v>7</v>
      </c>
      <c r="E42" s="157" t="s">
        <v>12</v>
      </c>
      <c r="F42" s="158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156"/>
      <c r="AV42" s="156"/>
      <c r="AW42" s="158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</row>
    <row r="43" spans="1:94">
      <c r="A43" s="25"/>
      <c r="B43" s="25"/>
      <c r="C43" s="25"/>
      <c r="D43" s="27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2"/>
      <c r="CL43" s="22"/>
      <c r="CM43" s="22"/>
      <c r="CN43" s="22"/>
      <c r="CO43" s="22"/>
      <c r="CP43" s="22"/>
    </row>
    <row r="44" spans="1:94">
      <c r="A44" s="25"/>
      <c r="B44" s="25"/>
      <c r="C44" s="25"/>
      <c r="D44" s="27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</row>
    <row r="45" spans="1:94">
      <c r="A45" s="25"/>
      <c r="B45" s="25"/>
      <c r="C45" s="25"/>
      <c r="D45" s="2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</row>
    <row r="46" spans="1:94">
      <c r="A46" s="25"/>
      <c r="B46" s="25"/>
      <c r="C46" s="25"/>
      <c r="D46" s="27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</row>
    <row r="47" spans="1:94">
      <c r="A47" s="25"/>
      <c r="B47" s="25"/>
      <c r="C47" s="25"/>
      <c r="D47" s="27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</row>
    <row r="48" spans="1:94">
      <c r="A48" s="25"/>
      <c r="B48" s="25"/>
      <c r="C48" s="25"/>
      <c r="D48" s="27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</row>
    <row r="49" spans="1:88">
      <c r="A49" s="25"/>
      <c r="B49" s="25"/>
      <c r="C49" s="25"/>
      <c r="D49" s="27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</row>
    <row r="50" spans="1:88">
      <c r="A50" s="25"/>
      <c r="B50" s="25"/>
      <c r="C50" s="25"/>
      <c r="D50" s="2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</row>
    <row r="51" spans="1:88">
      <c r="A51" s="25"/>
      <c r="B51" s="25"/>
      <c r="C51" s="25"/>
      <c r="D51" s="27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</row>
    <row r="52" spans="1:88">
      <c r="A52" s="25"/>
      <c r="B52" s="25"/>
      <c r="C52" s="25"/>
      <c r="D52" s="2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</row>
    <row r="53" spans="1:88">
      <c r="A53" s="25"/>
      <c r="B53" s="25"/>
      <c r="C53" s="25"/>
      <c r="D53" s="27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</row>
    <row r="54" spans="1:88">
      <c r="A54" s="25"/>
      <c r="B54" s="25"/>
      <c r="C54" s="25"/>
      <c r="D54" s="27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</row>
    <row r="55" spans="1:88">
      <c r="A55" s="25"/>
      <c r="B55" s="25"/>
      <c r="C55" s="25"/>
      <c r="D55" s="27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</row>
    <row r="56" spans="1:88">
      <c r="A56" s="25"/>
      <c r="B56" s="25"/>
      <c r="C56" s="25"/>
      <c r="D56" s="27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</row>
    <row r="57" spans="1:88">
      <c r="A57" s="25"/>
      <c r="B57" s="25"/>
      <c r="C57" s="25"/>
      <c r="D57" s="27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</row>
    <row r="58" spans="1:88">
      <c r="A58" s="25"/>
      <c r="B58" s="25"/>
      <c r="C58" s="25"/>
      <c r="D58" s="27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</row>
    <row r="59" spans="1:88">
      <c r="A59" s="25"/>
      <c r="B59" s="25"/>
      <c r="C59" s="25"/>
      <c r="D59" s="27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</row>
    <row r="60" spans="1:88">
      <c r="A60" s="25"/>
      <c r="B60" s="25"/>
      <c r="C60" s="25"/>
      <c r="D60" s="27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</row>
    <row r="61" spans="1:88">
      <c r="A61" s="25"/>
      <c r="B61" s="25"/>
      <c r="C61" s="25"/>
      <c r="D61" s="27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</row>
    <row r="62" spans="1:88">
      <c r="A62" s="25"/>
      <c r="B62" s="25"/>
      <c r="C62" s="25"/>
      <c r="D62" s="27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</row>
    <row r="63" spans="1:88">
      <c r="A63" s="25"/>
      <c r="B63" s="25"/>
      <c r="C63" s="25"/>
      <c r="D63" s="27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</row>
    <row r="64" spans="1:88">
      <c r="A64" s="25"/>
      <c r="B64" s="25"/>
      <c r="C64" s="25"/>
      <c r="D64" s="27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</row>
    <row r="65" spans="1:88">
      <c r="A65" s="25"/>
      <c r="B65" s="25"/>
      <c r="C65" s="25"/>
      <c r="D65" s="27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</row>
    <row r="66" spans="1:88">
      <c r="A66" s="25"/>
      <c r="B66" s="25"/>
      <c r="C66" s="25"/>
      <c r="D66" s="27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</row>
    <row r="67" spans="1:88">
      <c r="A67" s="25"/>
      <c r="B67" s="25"/>
      <c r="C67" s="25"/>
      <c r="D67" s="27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</row>
    <row r="68" spans="1:88">
      <c r="A68" s="25"/>
      <c r="B68" s="25"/>
      <c r="C68" s="25"/>
      <c r="D68" s="27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</row>
    <row r="69" spans="1:88">
      <c r="A69" s="25"/>
      <c r="B69" s="25"/>
      <c r="C69" s="25"/>
      <c r="D69" s="27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</row>
    <row r="70" spans="1:88">
      <c r="A70" s="25"/>
      <c r="B70" s="25"/>
      <c r="C70" s="25"/>
      <c r="D70" s="27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</row>
    <row r="71" spans="1:88">
      <c r="A71" s="25"/>
      <c r="B71" s="25"/>
      <c r="C71" s="25"/>
      <c r="D71" s="27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</row>
    <row r="72" spans="1:88">
      <c r="A72" s="25"/>
      <c r="B72" s="25"/>
      <c r="C72" s="25"/>
      <c r="D72" s="27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</row>
    <row r="73" spans="1:88">
      <c r="A73" s="25"/>
      <c r="B73" s="25"/>
      <c r="C73" s="25"/>
      <c r="D73" s="27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</row>
    <row r="74" spans="1:88">
      <c r="A74" s="25"/>
      <c r="B74" s="25"/>
      <c r="C74" s="25"/>
      <c r="D74" s="27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</row>
    <row r="75" spans="1:88">
      <c r="A75" s="25"/>
      <c r="B75" s="25"/>
      <c r="C75" s="25"/>
      <c r="D75" s="27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</row>
    <row r="76" spans="1:88">
      <c r="A76" s="25"/>
      <c r="B76" s="25"/>
      <c r="C76" s="25"/>
      <c r="D76" s="27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</row>
    <row r="77" spans="1:88">
      <c r="A77" s="25"/>
      <c r="B77" s="25"/>
      <c r="C77" s="25"/>
      <c r="D77" s="27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</row>
    <row r="78" spans="1:88">
      <c r="A78" s="25"/>
      <c r="B78" s="25"/>
      <c r="C78" s="25"/>
      <c r="D78" s="27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</row>
    <row r="79" spans="1:88">
      <c r="A79" s="25"/>
      <c r="B79" s="25"/>
      <c r="C79" s="25"/>
      <c r="D79" s="27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</row>
    <row r="80" spans="1:88">
      <c r="A80" s="25"/>
      <c r="B80" s="25"/>
      <c r="C80" s="25"/>
      <c r="D80" s="27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</row>
    <row r="81" spans="1:88">
      <c r="A81" s="25"/>
      <c r="B81" s="25"/>
      <c r="C81" s="25"/>
      <c r="D81" s="27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</row>
    <row r="82" spans="1:88">
      <c r="A82" s="25"/>
      <c r="B82" s="25"/>
      <c r="C82" s="25"/>
      <c r="D82" s="27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</row>
    <row r="83" spans="1:88">
      <c r="A83" s="25"/>
      <c r="B83" s="25"/>
      <c r="C83" s="25"/>
      <c r="D83" s="27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</row>
    <row r="84" spans="1:88">
      <c r="A84" s="25"/>
      <c r="B84" s="25"/>
      <c r="C84" s="25"/>
      <c r="D84" s="27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</row>
    <row r="85" spans="1:88">
      <c r="A85" s="25"/>
      <c r="B85" s="25"/>
      <c r="C85" s="25"/>
      <c r="D85" s="27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</row>
    <row r="86" spans="1:88">
      <c r="A86" s="25"/>
      <c r="B86" s="25"/>
      <c r="C86" s="25"/>
      <c r="D86" s="27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</row>
    <row r="87" spans="1:88">
      <c r="A87" s="25"/>
      <c r="B87" s="25"/>
      <c r="C87" s="25"/>
      <c r="D87" s="27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</row>
    <row r="88" spans="1:88">
      <c r="A88" s="25"/>
      <c r="B88" s="25"/>
      <c r="C88" s="25"/>
      <c r="D88" s="27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</row>
    <row r="89" spans="1:88">
      <c r="A89" s="25"/>
      <c r="B89" s="25"/>
      <c r="C89" s="25"/>
      <c r="D89" s="27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</row>
    <row r="90" spans="1:88">
      <c r="A90" s="25"/>
      <c r="B90" s="25"/>
      <c r="C90" s="25"/>
      <c r="D90" s="27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</row>
    <row r="91" spans="1:88">
      <c r="A91" s="25"/>
      <c r="B91" s="25"/>
      <c r="C91" s="25"/>
      <c r="D91" s="27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</row>
    <row r="92" spans="1:88">
      <c r="A92" s="25"/>
      <c r="B92" s="25"/>
      <c r="C92" s="25"/>
      <c r="D92" s="27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</row>
    <row r="93" spans="1:88">
      <c r="A93" s="25"/>
      <c r="B93" s="25"/>
      <c r="C93" s="25"/>
      <c r="D93" s="27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</row>
    <row r="94" spans="1:88">
      <c r="A94" s="25"/>
      <c r="B94" s="25"/>
      <c r="C94" s="25"/>
      <c r="D94" s="27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</row>
    <row r="95" spans="1:88">
      <c r="A95" s="25"/>
      <c r="B95" s="25"/>
      <c r="C95" s="25"/>
      <c r="D95" s="27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</row>
    <row r="96" spans="1:88">
      <c r="A96" s="25"/>
      <c r="B96" s="25"/>
      <c r="C96" s="25"/>
      <c r="D96" s="27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</row>
    <row r="97" spans="1:88">
      <c r="A97" s="25"/>
      <c r="B97" s="25"/>
      <c r="C97" s="25"/>
      <c r="D97" s="27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</row>
    <row r="98" spans="1:88">
      <c r="A98" s="25"/>
      <c r="B98" s="25"/>
      <c r="C98" s="25"/>
      <c r="D98" s="27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</row>
    <row r="99" spans="1:88">
      <c r="A99" s="25"/>
      <c r="B99" s="25"/>
      <c r="C99" s="25"/>
      <c r="D99" s="27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</row>
    <row r="100" spans="1:88">
      <c r="A100" s="25"/>
      <c r="B100" s="25"/>
      <c r="C100" s="25"/>
      <c r="D100" s="27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</row>
    <row r="101" spans="1:88">
      <c r="A101" s="25"/>
      <c r="B101" s="25"/>
      <c r="C101" s="25"/>
      <c r="D101" s="27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</row>
    <row r="102" spans="1:88">
      <c r="A102" s="25"/>
      <c r="B102" s="25"/>
      <c r="C102" s="25"/>
      <c r="D102" s="27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</row>
    <row r="103" spans="1:88">
      <c r="A103" s="25"/>
      <c r="B103" s="25"/>
      <c r="C103" s="25"/>
      <c r="D103" s="27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</row>
    <row r="104" spans="1:88">
      <c r="A104" s="25"/>
      <c r="B104" s="25"/>
      <c r="C104" s="25"/>
      <c r="D104" s="27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</row>
    <row r="105" spans="1:88">
      <c r="A105" s="25"/>
      <c r="B105" s="25"/>
      <c r="C105" s="25"/>
      <c r="D105" s="27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</row>
    <row r="106" spans="1:88">
      <c r="A106" s="25"/>
      <c r="B106" s="25"/>
      <c r="C106" s="25"/>
      <c r="D106" s="27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</row>
    <row r="107" spans="1:88">
      <c r="A107" s="25"/>
      <c r="B107" s="25"/>
      <c r="C107" s="25"/>
      <c r="D107" s="27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</row>
    <row r="108" spans="1:88">
      <c r="A108" s="25"/>
      <c r="B108" s="25"/>
      <c r="C108" s="25"/>
      <c r="D108" s="27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</row>
    <row r="109" spans="1:88">
      <c r="A109" s="25"/>
      <c r="B109" s="25"/>
      <c r="C109" s="25"/>
      <c r="D109" s="27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</row>
    <row r="110" spans="1:88">
      <c r="A110" s="25"/>
      <c r="B110" s="25"/>
      <c r="C110" s="25"/>
      <c r="D110" s="27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</row>
    <row r="111" spans="1:88">
      <c r="A111" s="25"/>
      <c r="B111" s="25"/>
      <c r="C111" s="25"/>
      <c r="D111" s="27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</row>
    <row r="112" spans="1:88">
      <c r="A112" s="25"/>
      <c r="B112" s="25"/>
      <c r="C112" s="25"/>
      <c r="D112" s="27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</row>
    <row r="113" spans="1:88">
      <c r="A113" s="25"/>
      <c r="B113" s="25"/>
      <c r="C113" s="25"/>
      <c r="D113" s="27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</row>
    <row r="114" spans="1:88">
      <c r="A114" s="25"/>
      <c r="B114" s="25"/>
      <c r="C114" s="25"/>
      <c r="D114" s="27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</row>
    <row r="115" spans="1:88">
      <c r="A115" s="25"/>
      <c r="B115" s="25"/>
      <c r="C115" s="25"/>
      <c r="D115" s="27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</row>
    <row r="116" spans="1:88">
      <c r="A116" s="25"/>
      <c r="B116" s="25"/>
      <c r="C116" s="25"/>
      <c r="D116" s="27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</row>
    <row r="117" spans="1:88">
      <c r="A117" s="25"/>
      <c r="B117" s="25"/>
      <c r="C117" s="25"/>
      <c r="D117" s="27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</row>
    <row r="118" spans="1:88">
      <c r="A118" s="25"/>
      <c r="B118" s="25"/>
      <c r="C118" s="25"/>
      <c r="D118" s="27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</row>
    <row r="119" spans="1:88">
      <c r="A119" s="25"/>
      <c r="B119" s="25"/>
      <c r="C119" s="25"/>
      <c r="D119" s="27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</row>
    <row r="120" spans="1:88">
      <c r="A120" s="25"/>
      <c r="B120" s="25"/>
      <c r="C120" s="25"/>
      <c r="D120" s="27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</row>
    <row r="121" spans="1:88">
      <c r="A121" s="25"/>
      <c r="B121" s="25"/>
      <c r="C121" s="25"/>
      <c r="D121" s="27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</row>
    <row r="122" spans="1:88">
      <c r="A122" s="25"/>
      <c r="B122" s="25"/>
      <c r="C122" s="25"/>
      <c r="D122" s="27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</row>
    <row r="123" spans="1:88">
      <c r="A123" s="25"/>
      <c r="B123" s="25"/>
      <c r="C123" s="25"/>
      <c r="D123" s="27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</row>
    <row r="124" spans="1:88">
      <c r="A124" s="25"/>
      <c r="B124" s="25"/>
      <c r="C124" s="25"/>
      <c r="D124" s="27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</row>
    <row r="125" spans="1:88">
      <c r="A125" s="25"/>
      <c r="B125" s="25"/>
      <c r="C125" s="25"/>
      <c r="D125" s="27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</row>
    <row r="126" spans="1:88">
      <c r="A126" s="25"/>
      <c r="B126" s="25"/>
      <c r="C126" s="25"/>
      <c r="D126" s="27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</row>
    <row r="127" spans="1:88">
      <c r="A127" s="25"/>
      <c r="B127" s="25"/>
      <c r="C127" s="25"/>
      <c r="D127" s="27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</row>
    <row r="128" spans="1:88">
      <c r="A128" s="25"/>
      <c r="B128" s="25"/>
      <c r="C128" s="25"/>
      <c r="D128" s="27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</row>
    <row r="129" spans="1:88">
      <c r="A129" s="25"/>
      <c r="B129" s="25"/>
      <c r="C129" s="25"/>
      <c r="D129" s="27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</row>
    <row r="130" spans="1:88">
      <c r="A130" s="25"/>
      <c r="B130" s="25"/>
      <c r="C130" s="25"/>
      <c r="D130" s="27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</row>
    <row r="131" spans="1:88">
      <c r="A131" s="25"/>
      <c r="B131" s="25"/>
      <c r="C131" s="25"/>
      <c r="D131" s="27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</row>
    <row r="132" spans="1:88">
      <c r="A132" s="25"/>
      <c r="B132" s="25"/>
      <c r="C132" s="25"/>
      <c r="D132" s="27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</row>
    <row r="133" spans="1:88">
      <c r="A133" s="25"/>
      <c r="B133" s="25"/>
      <c r="C133" s="25"/>
      <c r="D133" s="27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</row>
    <row r="134" spans="1:88">
      <c r="A134" s="25"/>
      <c r="B134" s="25"/>
      <c r="C134" s="25"/>
      <c r="D134" s="27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</row>
    <row r="135" spans="1:88">
      <c r="A135" s="25"/>
      <c r="B135" s="25"/>
      <c r="C135" s="25"/>
      <c r="D135" s="27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</row>
    <row r="136" spans="1:88">
      <c r="A136" s="25"/>
      <c r="B136" s="25"/>
      <c r="C136" s="25"/>
      <c r="D136" s="27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</row>
    <row r="137" spans="1:88">
      <c r="A137" s="25"/>
      <c r="B137" s="25"/>
      <c r="C137" s="25"/>
      <c r="D137" s="27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</row>
    <row r="138" spans="1:88">
      <c r="A138" s="25"/>
      <c r="B138" s="25"/>
      <c r="C138" s="25"/>
      <c r="D138" s="27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</row>
    <row r="139" spans="1:88">
      <c r="A139" s="25"/>
      <c r="B139" s="25"/>
      <c r="C139" s="25"/>
      <c r="D139" s="27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</row>
    <row r="140" spans="1:88">
      <c r="A140" s="25"/>
      <c r="B140" s="25"/>
      <c r="C140" s="25"/>
      <c r="D140" s="27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</row>
    <row r="141" spans="1:88">
      <c r="A141" s="25"/>
      <c r="B141" s="25"/>
      <c r="C141" s="25"/>
      <c r="D141" s="27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</row>
    <row r="142" spans="1:88">
      <c r="A142" s="25"/>
      <c r="B142" s="25"/>
      <c r="C142" s="25"/>
      <c r="D142" s="27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</row>
    <row r="143" spans="1:88">
      <c r="A143" s="25"/>
      <c r="B143" s="25"/>
      <c r="C143" s="25"/>
      <c r="D143" s="27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</row>
    <row r="144" spans="1:88">
      <c r="A144" s="25"/>
      <c r="B144" s="25"/>
      <c r="C144" s="25"/>
      <c r="D144" s="27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</row>
    <row r="145" spans="1:88">
      <c r="A145" s="25"/>
      <c r="B145" s="25"/>
      <c r="C145" s="25"/>
      <c r="D145" s="27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</row>
    <row r="146" spans="1:88">
      <c r="A146" s="25"/>
      <c r="B146" s="25"/>
      <c r="C146" s="25"/>
      <c r="D146" s="27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</row>
    <row r="147" spans="1:88">
      <c r="A147" s="25"/>
      <c r="B147" s="25"/>
      <c r="C147" s="25"/>
      <c r="D147" s="27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</row>
    <row r="148" spans="1:88">
      <c r="A148" s="25"/>
      <c r="B148" s="25"/>
      <c r="C148" s="25"/>
      <c r="D148" s="27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</row>
    <row r="149" spans="1:88">
      <c r="A149" s="25"/>
      <c r="B149" s="25"/>
      <c r="C149" s="25"/>
      <c r="D149" s="27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</row>
    <row r="150" spans="1:88">
      <c r="A150" s="25"/>
      <c r="B150" s="25"/>
      <c r="C150" s="25"/>
      <c r="D150" s="27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</row>
    <row r="151" spans="1:88">
      <c r="A151" s="25"/>
      <c r="B151" s="25"/>
      <c r="C151" s="25"/>
      <c r="D151" s="27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</row>
    <row r="152" spans="1:88">
      <c r="A152" s="25"/>
      <c r="B152" s="25"/>
      <c r="C152" s="25"/>
      <c r="D152" s="27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</row>
    <row r="153" spans="1:88">
      <c r="A153" s="25"/>
      <c r="B153" s="25"/>
      <c r="C153" s="25"/>
      <c r="D153" s="27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</row>
    <row r="154" spans="1:88">
      <c r="A154" s="25"/>
      <c r="B154" s="25"/>
      <c r="C154" s="25"/>
      <c r="D154" s="27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</row>
    <row r="155" spans="1:88">
      <c r="A155" s="25"/>
      <c r="B155" s="25"/>
      <c r="C155" s="25"/>
      <c r="D155" s="27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</row>
    <row r="156" spans="1:88">
      <c r="A156" s="25"/>
      <c r="B156" s="25"/>
      <c r="C156" s="25"/>
      <c r="D156" s="27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</row>
    <row r="157" spans="1:88">
      <c r="A157" s="25"/>
      <c r="B157" s="25"/>
      <c r="C157" s="25"/>
      <c r="D157" s="27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</row>
    <row r="158" spans="1:88">
      <c r="A158" s="25"/>
      <c r="B158" s="25"/>
      <c r="C158" s="25"/>
      <c r="D158" s="27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</row>
    <row r="159" spans="1:88">
      <c r="A159" s="25"/>
      <c r="B159" s="25"/>
      <c r="C159" s="25"/>
      <c r="D159" s="27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</row>
    <row r="160" spans="1:88">
      <c r="A160" s="25"/>
      <c r="B160" s="25"/>
      <c r="C160" s="25"/>
      <c r="D160" s="27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</row>
    <row r="161" spans="1:88">
      <c r="A161" s="25"/>
      <c r="B161" s="25"/>
      <c r="C161" s="25"/>
      <c r="D161" s="27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</row>
    <row r="162" spans="1:88">
      <c r="A162" s="25"/>
      <c r="B162" s="25"/>
      <c r="C162" s="25"/>
      <c r="D162" s="27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</row>
    <row r="163" spans="1:88">
      <c r="A163" s="25"/>
      <c r="B163" s="25"/>
      <c r="C163" s="25"/>
      <c r="D163" s="27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</row>
    <row r="164" spans="1:88">
      <c r="A164" s="25"/>
      <c r="B164" s="25"/>
      <c r="C164" s="25"/>
      <c r="D164" s="27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</row>
    <row r="165" spans="1:88">
      <c r="A165" s="25"/>
      <c r="B165" s="25"/>
      <c r="C165" s="25"/>
      <c r="D165" s="27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</row>
    <row r="166" spans="1:88">
      <c r="A166" s="25"/>
      <c r="B166" s="25"/>
      <c r="C166" s="25"/>
      <c r="D166" s="27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</row>
    <row r="167" spans="1:88">
      <c r="A167" s="25"/>
      <c r="B167" s="25"/>
      <c r="C167" s="25"/>
      <c r="D167" s="27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</row>
    <row r="168" spans="1:88">
      <c r="A168" s="25"/>
      <c r="B168" s="25"/>
      <c r="C168" s="25"/>
      <c r="D168" s="27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</row>
    <row r="169" spans="1:88">
      <c r="A169" s="25"/>
      <c r="B169" s="25"/>
      <c r="C169" s="25"/>
      <c r="D169" s="27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</row>
    <row r="170" spans="1:88">
      <c r="A170" s="25"/>
      <c r="B170" s="25"/>
      <c r="C170" s="25"/>
      <c r="D170" s="27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</row>
    <row r="171" spans="1:88">
      <c r="A171" s="25"/>
      <c r="B171" s="25"/>
      <c r="C171" s="25"/>
      <c r="D171" s="27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</row>
    <row r="172" spans="1:88">
      <c r="A172" s="25"/>
      <c r="B172" s="25"/>
      <c r="C172" s="25"/>
      <c r="D172" s="27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</row>
    <row r="173" spans="1:88">
      <c r="A173" s="25"/>
      <c r="B173" s="25"/>
      <c r="C173" s="25"/>
      <c r="D173" s="27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</row>
    <row r="174" spans="1:88">
      <c r="A174" s="25"/>
      <c r="B174" s="25"/>
      <c r="C174" s="25"/>
      <c r="D174" s="27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</row>
    <row r="175" spans="1:88">
      <c r="A175" s="25"/>
      <c r="B175" s="25"/>
      <c r="C175" s="25"/>
      <c r="D175" s="27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</row>
    <row r="176" spans="1:88">
      <c r="A176" s="25"/>
      <c r="B176" s="25"/>
      <c r="C176" s="25"/>
      <c r="D176" s="27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</row>
    <row r="177" spans="1:88">
      <c r="A177" s="25"/>
      <c r="B177" s="25"/>
      <c r="C177" s="25"/>
      <c r="D177" s="27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</row>
    <row r="178" spans="1:88">
      <c r="A178" s="25"/>
      <c r="B178" s="25"/>
      <c r="C178" s="25"/>
      <c r="D178" s="27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</row>
    <row r="179" spans="1:88">
      <c r="A179" s="25"/>
      <c r="B179" s="25"/>
      <c r="C179" s="25"/>
      <c r="D179" s="27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</row>
    <row r="180" spans="1:88">
      <c r="A180" s="25"/>
      <c r="B180" s="25"/>
      <c r="C180" s="25"/>
      <c r="D180" s="27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</row>
    <row r="181" spans="1:88">
      <c r="A181" s="25"/>
      <c r="B181" s="25"/>
      <c r="C181" s="25"/>
      <c r="D181" s="27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</row>
    <row r="182" spans="1:88">
      <c r="A182" s="25"/>
      <c r="B182" s="25"/>
      <c r="C182" s="25"/>
      <c r="D182" s="27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</row>
    <row r="183" spans="1:88">
      <c r="A183" s="25"/>
      <c r="B183" s="25"/>
      <c r="C183" s="25"/>
      <c r="D183" s="27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</row>
    <row r="184" spans="1:88">
      <c r="A184" s="25"/>
      <c r="B184" s="25"/>
      <c r="C184" s="25"/>
      <c r="D184" s="27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</row>
    <row r="185" spans="1:88">
      <c r="A185" s="25"/>
      <c r="B185" s="25"/>
      <c r="C185" s="25"/>
      <c r="D185" s="27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</row>
    <row r="186" spans="1:88">
      <c r="A186" s="25"/>
      <c r="B186" s="25"/>
      <c r="C186" s="25"/>
      <c r="D186" s="27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</row>
    <row r="187" spans="1:88">
      <c r="A187" s="25"/>
      <c r="B187" s="25"/>
      <c r="C187" s="25"/>
      <c r="D187" s="27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</row>
    <row r="188" spans="1:88">
      <c r="A188" s="25"/>
      <c r="B188" s="25"/>
      <c r="C188" s="25"/>
      <c r="D188" s="27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</row>
    <row r="189" spans="1:88">
      <c r="A189" s="25"/>
      <c r="B189" s="25"/>
      <c r="C189" s="25"/>
      <c r="D189" s="27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</row>
    <row r="190" spans="1:88">
      <c r="A190" s="25"/>
      <c r="B190" s="25"/>
      <c r="C190" s="25"/>
      <c r="D190" s="27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</row>
    <row r="191" spans="1:88">
      <c r="A191" s="25"/>
      <c r="B191" s="25"/>
      <c r="C191" s="25"/>
      <c r="D191" s="27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</row>
    <row r="192" spans="1:88">
      <c r="A192" s="25"/>
      <c r="B192" s="25"/>
      <c r="C192" s="25"/>
      <c r="D192" s="27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</row>
    <row r="193" spans="1:88">
      <c r="A193" s="25"/>
      <c r="B193" s="25"/>
      <c r="C193" s="25"/>
      <c r="D193" s="27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</row>
    <row r="194" spans="1:88">
      <c r="A194" s="25"/>
      <c r="B194" s="25"/>
      <c r="C194" s="25"/>
      <c r="D194" s="27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</row>
    <row r="195" spans="1:88">
      <c r="A195" s="25"/>
      <c r="B195" s="25"/>
      <c r="C195" s="25"/>
      <c r="D195" s="27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</row>
    <row r="196" spans="1:88">
      <c r="A196" s="25"/>
      <c r="B196" s="25"/>
      <c r="C196" s="25"/>
      <c r="D196" s="27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</row>
    <row r="197" spans="1:88">
      <c r="A197" s="25"/>
      <c r="B197" s="25"/>
      <c r="C197" s="25"/>
      <c r="D197" s="27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</row>
    <row r="198" spans="1:88">
      <c r="A198" s="25"/>
      <c r="B198" s="25"/>
      <c r="C198" s="25"/>
      <c r="D198" s="27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</row>
    <row r="199" spans="1:88">
      <c r="A199" s="25"/>
      <c r="B199" s="25"/>
      <c r="C199" s="25"/>
      <c r="D199" s="27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</row>
    <row r="200" spans="1:88">
      <c r="A200" s="25"/>
      <c r="B200" s="25"/>
      <c r="C200" s="25"/>
      <c r="D200" s="27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</row>
    <row r="201" spans="1:88">
      <c r="A201" s="25"/>
      <c r="B201" s="25"/>
      <c r="C201" s="25"/>
      <c r="D201" s="27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</row>
    <row r="202" spans="1:88">
      <c r="A202" s="25"/>
      <c r="B202" s="25"/>
      <c r="C202" s="25"/>
      <c r="D202" s="27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</row>
    <row r="203" spans="1:88">
      <c r="A203" s="25"/>
      <c r="B203" s="25"/>
      <c r="C203" s="25"/>
      <c r="D203" s="27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</row>
    <row r="204" spans="1:88">
      <c r="A204" s="25"/>
      <c r="B204" s="25"/>
      <c r="C204" s="25"/>
      <c r="D204" s="27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</row>
    <row r="205" spans="1:88">
      <c r="A205" s="25"/>
      <c r="B205" s="25"/>
      <c r="C205" s="25"/>
      <c r="D205" s="27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</row>
    <row r="206" spans="1:88">
      <c r="A206" s="25"/>
      <c r="B206" s="25"/>
      <c r="C206" s="25"/>
      <c r="D206" s="27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</row>
    <row r="207" spans="1:88">
      <c r="A207" s="25"/>
      <c r="B207" s="25"/>
      <c r="C207" s="25"/>
      <c r="D207" s="27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</row>
    <row r="208" spans="1:88">
      <c r="A208" s="25"/>
      <c r="B208" s="25"/>
      <c r="C208" s="25"/>
      <c r="D208" s="27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</row>
    <row r="209" spans="1:88">
      <c r="A209" s="25"/>
      <c r="B209" s="25"/>
      <c r="C209" s="25"/>
      <c r="D209" s="27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</row>
    <row r="210" spans="1:88">
      <c r="A210" s="25"/>
      <c r="B210" s="25"/>
      <c r="C210" s="25"/>
      <c r="D210" s="27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</row>
    <row r="211" spans="1:88">
      <c r="A211" s="25"/>
      <c r="B211" s="25"/>
      <c r="C211" s="25"/>
      <c r="D211" s="27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</row>
    <row r="212" spans="1:88">
      <c r="A212" s="25"/>
      <c r="B212" s="25"/>
      <c r="C212" s="25"/>
      <c r="D212" s="27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</row>
    <row r="213" spans="1:88">
      <c r="A213" s="25"/>
      <c r="B213" s="25"/>
      <c r="C213" s="25"/>
      <c r="D213" s="27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</row>
    <row r="214" spans="1:88">
      <c r="A214" s="25"/>
      <c r="B214" s="25"/>
      <c r="C214" s="25"/>
      <c r="D214" s="27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</row>
    <row r="215" spans="1:88">
      <c r="A215" s="25"/>
      <c r="B215" s="25"/>
      <c r="C215" s="25"/>
      <c r="D215" s="27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</row>
    <row r="216" spans="1:88">
      <c r="A216" s="25"/>
      <c r="B216" s="25"/>
      <c r="C216" s="25"/>
      <c r="D216" s="27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</row>
    <row r="217" spans="1:88">
      <c r="A217" s="25"/>
      <c r="B217" s="25"/>
      <c r="C217" s="25"/>
      <c r="D217" s="27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</row>
    <row r="218" spans="1:88">
      <c r="A218" s="25"/>
      <c r="B218" s="25"/>
      <c r="C218" s="25"/>
      <c r="D218" s="27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</row>
    <row r="219" spans="1:88">
      <c r="A219" s="25"/>
      <c r="B219" s="25"/>
      <c r="C219" s="25"/>
      <c r="D219" s="27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</row>
    <row r="220" spans="1:88">
      <c r="A220" s="25"/>
      <c r="B220" s="25"/>
      <c r="C220" s="25"/>
      <c r="D220" s="27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</row>
    <row r="221" spans="1:88">
      <c r="A221" s="25"/>
      <c r="B221" s="25"/>
      <c r="C221" s="25"/>
      <c r="D221" s="27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</row>
    <row r="222" spans="1:88">
      <c r="A222" s="25"/>
      <c r="B222" s="25"/>
      <c r="C222" s="25"/>
      <c r="D222" s="27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</row>
    <row r="223" spans="1:88">
      <c r="A223" s="25"/>
      <c r="B223" s="25"/>
      <c r="C223" s="25"/>
      <c r="D223" s="27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</row>
    <row r="224" spans="1:88">
      <c r="A224" s="25"/>
      <c r="B224" s="25"/>
      <c r="C224" s="25"/>
      <c r="D224" s="27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</row>
    <row r="225" spans="1:88">
      <c r="A225" s="25"/>
      <c r="B225" s="25"/>
      <c r="C225" s="25"/>
      <c r="D225" s="27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</row>
    <row r="226" spans="1:88">
      <c r="A226" s="25"/>
      <c r="B226" s="25"/>
      <c r="C226" s="25"/>
      <c r="D226" s="27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</row>
    <row r="227" spans="1:88">
      <c r="A227" s="25"/>
      <c r="B227" s="25"/>
      <c r="C227" s="25"/>
      <c r="D227" s="27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</row>
    <row r="228" spans="1:88">
      <c r="A228" s="25"/>
      <c r="B228" s="25"/>
      <c r="C228" s="25"/>
      <c r="D228" s="27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</row>
    <row r="229" spans="1:88">
      <c r="A229" s="25"/>
      <c r="B229" s="25"/>
      <c r="C229" s="25"/>
      <c r="D229" s="27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</row>
    <row r="230" spans="1:88">
      <c r="A230" s="25"/>
      <c r="B230" s="25"/>
      <c r="C230" s="25"/>
      <c r="D230" s="27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</row>
    <row r="231" spans="1:88">
      <c r="A231" s="25"/>
      <c r="B231" s="25"/>
      <c r="C231" s="25"/>
      <c r="D231" s="27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</row>
    <row r="232" spans="1:88">
      <c r="A232" s="25"/>
      <c r="B232" s="25"/>
      <c r="C232" s="25"/>
      <c r="D232" s="27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</row>
    <row r="233" spans="1:88">
      <c r="A233" s="25"/>
      <c r="B233" s="25"/>
      <c r="C233" s="25"/>
      <c r="D233" s="27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</row>
    <row r="234" spans="1:88">
      <c r="A234" s="25"/>
      <c r="B234" s="25"/>
      <c r="C234" s="25"/>
      <c r="D234" s="27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</row>
    <row r="235" spans="1:88">
      <c r="A235" s="25"/>
      <c r="B235" s="25"/>
      <c r="C235" s="25"/>
      <c r="D235" s="27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</row>
    <row r="236" spans="1:88">
      <c r="A236" s="25"/>
      <c r="B236" s="25"/>
      <c r="C236" s="25"/>
      <c r="D236" s="27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</row>
    <row r="237" spans="1:88">
      <c r="A237" s="25"/>
      <c r="B237" s="25"/>
      <c r="C237" s="25"/>
      <c r="D237" s="27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</row>
    <row r="238" spans="1:88">
      <c r="A238" s="25"/>
      <c r="B238" s="25"/>
      <c r="C238" s="25"/>
      <c r="D238" s="27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</row>
    <row r="239" spans="1:88">
      <c r="A239" s="25"/>
      <c r="B239" s="25"/>
      <c r="C239" s="25"/>
      <c r="D239" s="27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</row>
    <row r="240" spans="1:88">
      <c r="A240" s="25"/>
      <c r="B240" s="25"/>
      <c r="C240" s="25"/>
      <c r="D240" s="27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</row>
    <row r="241" spans="1:88">
      <c r="A241" s="25"/>
      <c r="B241" s="25"/>
      <c r="C241" s="25"/>
      <c r="D241" s="27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</row>
    <row r="242" spans="1:88">
      <c r="A242" s="25"/>
      <c r="B242" s="25"/>
      <c r="C242" s="25"/>
      <c r="D242" s="27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</row>
    <row r="243" spans="1:88">
      <c r="A243" s="25"/>
      <c r="B243" s="25"/>
      <c r="C243" s="25"/>
      <c r="D243" s="27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</row>
    <row r="244" spans="1:88">
      <c r="A244" s="25"/>
      <c r="B244" s="25"/>
      <c r="C244" s="25"/>
      <c r="D244" s="27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</row>
    <row r="245" spans="1:88">
      <c r="A245" s="25"/>
      <c r="B245" s="25"/>
      <c r="C245" s="25"/>
      <c r="D245" s="27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</row>
    <row r="246" spans="1:88">
      <c r="A246" s="25"/>
      <c r="B246" s="25"/>
      <c r="C246" s="25"/>
      <c r="D246" s="27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</row>
    <row r="247" spans="1:88">
      <c r="A247" s="25"/>
      <c r="B247" s="25"/>
      <c r="C247" s="25"/>
      <c r="D247" s="27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</row>
    <row r="248" spans="1:88">
      <c r="A248" s="25"/>
      <c r="B248" s="25"/>
      <c r="C248" s="25"/>
      <c r="D248" s="27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</row>
    <row r="249" spans="1:88">
      <c r="A249" s="25"/>
      <c r="B249" s="25"/>
      <c r="C249" s="25"/>
      <c r="D249" s="27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</row>
    <row r="250" spans="1:88">
      <c r="A250" s="25"/>
      <c r="B250" s="25"/>
      <c r="C250" s="25"/>
      <c r="D250" s="27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</row>
    <row r="251" spans="1:88">
      <c r="A251" s="25"/>
      <c r="B251" s="25"/>
      <c r="C251" s="25"/>
      <c r="D251" s="27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</row>
    <row r="252" spans="1:88">
      <c r="A252" s="25"/>
      <c r="B252" s="25"/>
      <c r="C252" s="25"/>
      <c r="D252" s="27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</row>
    <row r="253" spans="1:88">
      <c r="A253" s="25"/>
      <c r="B253" s="25"/>
      <c r="C253" s="25"/>
      <c r="D253" s="27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</row>
    <row r="254" spans="1:88">
      <c r="A254" s="25"/>
      <c r="B254" s="25"/>
      <c r="C254" s="25"/>
      <c r="D254" s="27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</row>
    <row r="255" spans="1:88">
      <c r="A255" s="25"/>
      <c r="B255" s="25"/>
      <c r="C255" s="25"/>
      <c r="D255" s="27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</row>
    <row r="256" spans="1:88">
      <c r="A256" s="25"/>
      <c r="B256" s="25"/>
      <c r="C256" s="25"/>
      <c r="D256" s="27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</row>
    <row r="257" spans="1:88">
      <c r="A257" s="25"/>
      <c r="B257" s="25"/>
      <c r="C257" s="25"/>
      <c r="D257" s="27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</row>
    <row r="258" spans="1:88">
      <c r="A258" s="25"/>
      <c r="B258" s="25"/>
      <c r="C258" s="25"/>
      <c r="D258" s="27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</row>
    <row r="259" spans="1:88">
      <c r="A259" s="25"/>
      <c r="B259" s="25"/>
      <c r="C259" s="25"/>
      <c r="D259" s="27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</row>
    <row r="260" spans="1:88">
      <c r="A260" s="25"/>
      <c r="B260" s="25"/>
      <c r="C260" s="25"/>
      <c r="D260" s="27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</row>
    <row r="261" spans="1:88">
      <c r="A261" s="25"/>
      <c r="B261" s="25"/>
      <c r="C261" s="25"/>
      <c r="D261" s="27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</row>
    <row r="262" spans="1:88">
      <c r="A262" s="25"/>
      <c r="B262" s="25"/>
      <c r="C262" s="25"/>
      <c r="D262" s="27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</row>
    <row r="263" spans="1:88">
      <c r="A263" s="25"/>
      <c r="B263" s="25"/>
      <c r="C263" s="25"/>
      <c r="D263" s="27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</row>
    <row r="264" spans="1:88">
      <c r="A264" s="25"/>
      <c r="B264" s="25"/>
      <c r="C264" s="25"/>
      <c r="D264" s="27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</row>
    <row r="265" spans="1:88">
      <c r="A265" s="25"/>
      <c r="B265" s="25"/>
      <c r="C265" s="25"/>
      <c r="D265" s="27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</row>
    <row r="266" spans="1:88">
      <c r="A266" s="25"/>
      <c r="B266" s="25"/>
      <c r="C266" s="25"/>
      <c r="D266" s="27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</row>
    <row r="267" spans="1:88">
      <c r="A267" s="25"/>
      <c r="B267" s="25"/>
      <c r="C267" s="25"/>
      <c r="D267" s="27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</row>
    <row r="268" spans="1:88">
      <c r="A268" s="25"/>
      <c r="B268" s="25"/>
      <c r="C268" s="25"/>
      <c r="D268" s="27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</row>
    <row r="269" spans="1:88">
      <c r="A269" s="25"/>
      <c r="B269" s="25"/>
      <c r="C269" s="25"/>
      <c r="D269" s="27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</row>
    <row r="270" spans="1:88">
      <c r="A270" s="25"/>
      <c r="B270" s="25"/>
      <c r="C270" s="25"/>
      <c r="D270" s="27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</row>
    <row r="271" spans="1:88">
      <c r="A271" s="25"/>
      <c r="B271" s="25"/>
      <c r="C271" s="25"/>
      <c r="D271" s="27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</row>
    <row r="272" spans="1:88">
      <c r="A272" s="25"/>
      <c r="B272" s="25"/>
      <c r="C272" s="25"/>
      <c r="D272" s="27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</row>
    <row r="273" spans="1:88">
      <c r="A273" s="25"/>
      <c r="B273" s="25"/>
      <c r="C273" s="25"/>
      <c r="D273" s="27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</row>
    <row r="274" spans="1:88">
      <c r="A274" s="25"/>
      <c r="B274" s="25"/>
      <c r="C274" s="25"/>
      <c r="D274" s="27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</row>
    <row r="275" spans="1:88">
      <c r="A275" s="25"/>
      <c r="B275" s="25"/>
      <c r="C275" s="25"/>
      <c r="D275" s="27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</row>
    <row r="276" spans="1:88">
      <c r="A276" s="25"/>
      <c r="B276" s="25"/>
      <c r="C276" s="25"/>
      <c r="D276" s="27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</row>
    <row r="277" spans="1:88">
      <c r="A277" s="25"/>
      <c r="B277" s="25"/>
      <c r="C277" s="25"/>
      <c r="D277" s="27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</row>
    <row r="278" spans="1:88">
      <c r="A278" s="25"/>
      <c r="B278" s="25"/>
      <c r="C278" s="25"/>
      <c r="D278" s="27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</row>
    <row r="279" spans="1:88">
      <c r="A279" s="25"/>
      <c r="B279" s="25"/>
      <c r="C279" s="25"/>
      <c r="D279" s="27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</row>
    <row r="280" spans="1:88">
      <c r="A280" s="25"/>
      <c r="B280" s="25"/>
      <c r="C280" s="25"/>
      <c r="D280" s="27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</row>
    <row r="281" spans="1:88">
      <c r="A281" s="25"/>
      <c r="B281" s="25"/>
      <c r="C281" s="25"/>
      <c r="D281" s="27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</row>
    <row r="282" spans="1:88">
      <c r="A282" s="25"/>
      <c r="B282" s="25"/>
      <c r="C282" s="25"/>
      <c r="D282" s="27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</row>
    <row r="283" spans="1:88">
      <c r="A283" s="25"/>
      <c r="B283" s="25"/>
      <c r="C283" s="25"/>
      <c r="D283" s="27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</row>
    <row r="284" spans="1:88">
      <c r="A284" s="25"/>
      <c r="B284" s="25"/>
      <c r="C284" s="25"/>
      <c r="D284" s="27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</row>
    <row r="285" spans="1:88">
      <c r="A285" s="25"/>
      <c r="B285" s="25"/>
      <c r="C285" s="25"/>
      <c r="D285" s="27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</row>
    <row r="286" spans="1:88">
      <c r="A286" s="25"/>
      <c r="B286" s="25"/>
      <c r="C286" s="25"/>
      <c r="D286" s="27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</row>
    <row r="287" spans="1:88">
      <c r="A287" s="25"/>
      <c r="B287" s="25"/>
      <c r="C287" s="25"/>
      <c r="D287" s="27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</row>
    <row r="288" spans="1:88">
      <c r="A288" s="25"/>
      <c r="B288" s="25"/>
      <c r="C288" s="25"/>
      <c r="D288" s="27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</row>
    <row r="289" spans="1:88">
      <c r="A289" s="25"/>
      <c r="B289" s="25"/>
      <c r="C289" s="25"/>
      <c r="D289" s="27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</row>
    <row r="290" spans="1:88">
      <c r="A290" s="25"/>
      <c r="B290" s="25"/>
      <c r="C290" s="25"/>
      <c r="D290" s="27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</row>
    <row r="291" spans="1:88">
      <c r="A291" s="25"/>
      <c r="B291" s="25"/>
      <c r="C291" s="25"/>
      <c r="D291" s="27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</row>
    <row r="292" spans="1:88">
      <c r="A292" s="25"/>
      <c r="B292" s="25"/>
      <c r="C292" s="25"/>
      <c r="D292" s="27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</row>
    <row r="293" spans="1:88">
      <c r="A293" s="25"/>
      <c r="B293" s="25"/>
      <c r="C293" s="25"/>
      <c r="D293" s="27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</row>
    <row r="294" spans="1:88">
      <c r="A294" s="25"/>
      <c r="B294" s="25"/>
      <c r="C294" s="25"/>
      <c r="D294" s="27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</row>
    <row r="295" spans="1:88">
      <c r="A295" s="25"/>
      <c r="B295" s="25"/>
      <c r="C295" s="25"/>
      <c r="D295" s="27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</row>
    <row r="296" spans="1:88">
      <c r="A296" s="25"/>
      <c r="B296" s="25"/>
      <c r="C296" s="25"/>
      <c r="D296" s="27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</row>
    <row r="297" spans="1:88">
      <c r="A297" s="25"/>
      <c r="B297" s="25"/>
      <c r="C297" s="25"/>
      <c r="D297" s="27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</row>
    <row r="298" spans="1:88">
      <c r="A298" s="25"/>
      <c r="B298" s="25"/>
      <c r="C298" s="25"/>
      <c r="D298" s="27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</row>
    <row r="299" spans="1:88">
      <c r="A299" s="25"/>
      <c r="B299" s="25"/>
      <c r="C299" s="25"/>
      <c r="D299" s="27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</row>
    <row r="300" spans="1:88">
      <c r="A300" s="25"/>
      <c r="B300" s="25"/>
      <c r="C300" s="25"/>
      <c r="D300" s="27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</row>
    <row r="301" spans="1:88">
      <c r="A301" s="25"/>
      <c r="B301" s="25"/>
      <c r="C301" s="25"/>
      <c r="D301" s="27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</row>
    <row r="302" spans="1:88">
      <c r="A302" s="25"/>
      <c r="B302" s="25"/>
      <c r="C302" s="25"/>
      <c r="D302" s="27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</row>
    <row r="303" spans="1:88">
      <c r="A303" s="25"/>
      <c r="B303" s="25"/>
      <c r="C303" s="25"/>
      <c r="D303" s="27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</row>
    <row r="304" spans="1:88">
      <c r="A304" s="25"/>
      <c r="B304" s="25"/>
      <c r="C304" s="25"/>
      <c r="D304" s="27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</row>
    <row r="305" spans="1:88">
      <c r="A305" s="25"/>
      <c r="B305" s="25"/>
      <c r="C305" s="25"/>
      <c r="D305" s="27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</row>
    <row r="306" spans="1:88">
      <c r="A306" s="25"/>
      <c r="B306" s="25"/>
      <c r="C306" s="25"/>
      <c r="D306" s="27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</row>
    <row r="307" spans="1:88">
      <c r="A307" s="25"/>
      <c r="B307" s="25"/>
      <c r="C307" s="25"/>
      <c r="D307" s="27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</row>
    <row r="308" spans="1:88">
      <c r="A308" s="25"/>
      <c r="B308" s="25"/>
      <c r="C308" s="25"/>
      <c r="D308" s="27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</row>
    <row r="309" spans="1:88">
      <c r="A309" s="25"/>
      <c r="B309" s="25"/>
      <c r="C309" s="25"/>
      <c r="D309" s="27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</row>
    <row r="310" spans="1:88">
      <c r="A310" s="25"/>
      <c r="B310" s="25"/>
      <c r="C310" s="25"/>
      <c r="D310" s="27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</row>
    <row r="311" spans="1:88">
      <c r="A311" s="25"/>
      <c r="B311" s="25"/>
      <c r="C311" s="25"/>
      <c r="D311" s="27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</row>
    <row r="312" spans="1:88">
      <c r="A312" s="25"/>
      <c r="B312" s="25"/>
      <c r="C312" s="25"/>
      <c r="D312" s="27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</row>
    <row r="313" spans="1:88">
      <c r="A313" s="25"/>
      <c r="B313" s="25"/>
      <c r="C313" s="25"/>
      <c r="D313" s="27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</row>
    <row r="314" spans="1:88">
      <c r="A314" s="25"/>
      <c r="B314" s="25"/>
      <c r="C314" s="25"/>
      <c r="D314" s="27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</row>
    <row r="315" spans="1:88">
      <c r="A315" s="25"/>
      <c r="B315" s="25"/>
      <c r="C315" s="25"/>
      <c r="D315" s="27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</row>
    <row r="316" spans="1:88">
      <c r="A316" s="25"/>
      <c r="B316" s="25"/>
      <c r="C316" s="25"/>
      <c r="D316" s="27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</row>
    <row r="317" spans="1:88">
      <c r="A317" s="25"/>
      <c r="B317" s="25"/>
      <c r="C317" s="25"/>
      <c r="D317" s="27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</row>
    <row r="318" spans="1:88">
      <c r="A318" s="25"/>
      <c r="B318" s="25"/>
      <c r="C318" s="25"/>
      <c r="D318" s="27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</row>
    <row r="319" spans="1:88">
      <c r="A319" s="25"/>
      <c r="B319" s="25"/>
      <c r="C319" s="25"/>
      <c r="D319" s="27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</row>
    <row r="320" spans="1:88">
      <c r="A320" s="25"/>
      <c r="B320" s="25"/>
      <c r="C320" s="25"/>
      <c r="D320" s="27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</row>
    <row r="321" spans="1:88">
      <c r="A321" s="25"/>
      <c r="B321" s="25"/>
      <c r="C321" s="25"/>
      <c r="D321" s="27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</row>
    <row r="322" spans="1:88">
      <c r="A322" s="25"/>
      <c r="B322" s="25"/>
      <c r="C322" s="25"/>
      <c r="D322" s="27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</row>
    <row r="323" spans="1:88">
      <c r="A323" s="25"/>
      <c r="B323" s="25"/>
      <c r="C323" s="25"/>
      <c r="D323" s="27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</row>
    <row r="324" spans="1:88">
      <c r="A324" s="25"/>
      <c r="B324" s="25"/>
      <c r="C324" s="25"/>
      <c r="D324" s="27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</row>
    <row r="325" spans="1:88">
      <c r="A325" s="25"/>
      <c r="B325" s="25"/>
      <c r="C325" s="25"/>
      <c r="D325" s="27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</row>
    <row r="326" spans="1:88">
      <c r="A326" s="25"/>
      <c r="B326" s="25"/>
      <c r="C326" s="25"/>
      <c r="D326" s="27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</row>
    <row r="327" spans="1:88">
      <c r="A327" s="25"/>
      <c r="B327" s="25"/>
      <c r="C327" s="25"/>
      <c r="D327" s="27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</row>
    <row r="328" spans="1:88">
      <c r="A328" s="25"/>
      <c r="B328" s="25"/>
      <c r="C328" s="25"/>
      <c r="D328" s="27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</row>
    <row r="329" spans="1:88">
      <c r="A329" s="25"/>
      <c r="B329" s="25"/>
      <c r="C329" s="25"/>
      <c r="D329" s="27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</row>
    <row r="330" spans="1:88">
      <c r="A330" s="25"/>
      <c r="B330" s="25"/>
      <c r="C330" s="25"/>
      <c r="D330" s="27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</row>
    <row r="331" spans="1:88">
      <c r="A331" s="25"/>
      <c r="B331" s="25"/>
      <c r="C331" s="25"/>
      <c r="D331" s="27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</row>
    <row r="332" spans="1:88">
      <c r="A332" s="25"/>
      <c r="B332" s="25"/>
      <c r="C332" s="25"/>
      <c r="D332" s="27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</row>
    <row r="333" spans="1:88">
      <c r="A333" s="25"/>
      <c r="B333" s="25"/>
      <c r="C333" s="25"/>
      <c r="D333" s="27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</row>
    <row r="334" spans="1:88">
      <c r="A334" s="25"/>
      <c r="B334" s="25"/>
      <c r="C334" s="25"/>
      <c r="D334" s="27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</row>
    <row r="335" spans="1:88">
      <c r="A335" s="25"/>
      <c r="B335" s="25"/>
      <c r="C335" s="25"/>
      <c r="D335" s="27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</row>
    <row r="336" spans="1:88">
      <c r="A336" s="25"/>
      <c r="B336" s="25"/>
      <c r="C336" s="25"/>
      <c r="D336" s="27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</row>
    <row r="337" spans="1:88">
      <c r="A337" s="25"/>
      <c r="B337" s="25"/>
      <c r="C337" s="25"/>
      <c r="D337" s="27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</row>
    <row r="338" spans="1:88">
      <c r="A338" s="25"/>
      <c r="B338" s="25"/>
      <c r="C338" s="25"/>
      <c r="D338" s="27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</row>
    <row r="339" spans="1:88">
      <c r="A339" s="25"/>
      <c r="B339" s="25"/>
      <c r="C339" s="25"/>
      <c r="D339" s="27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</row>
    <row r="340" spans="1:88">
      <c r="A340" s="25"/>
      <c r="B340" s="25"/>
      <c r="C340" s="25"/>
      <c r="D340" s="27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</row>
    <row r="341" spans="1:88">
      <c r="A341" s="25"/>
      <c r="B341" s="25"/>
      <c r="C341" s="25"/>
      <c r="D341" s="27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</row>
    <row r="342" spans="1:88">
      <c r="A342" s="25"/>
      <c r="B342" s="25"/>
      <c r="C342" s="25"/>
      <c r="D342" s="27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</row>
    <row r="343" spans="1:88">
      <c r="A343" s="25"/>
      <c r="B343" s="25"/>
      <c r="C343" s="25"/>
      <c r="D343" s="27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</row>
    <row r="344" spans="1:88">
      <c r="A344" s="25"/>
      <c r="B344" s="25"/>
      <c r="C344" s="25"/>
      <c r="D344" s="27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</row>
    <row r="345" spans="1:88">
      <c r="A345" s="25"/>
      <c r="B345" s="25"/>
      <c r="C345" s="25"/>
      <c r="D345" s="27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</row>
    <row r="346" spans="1:88">
      <c r="A346" s="25"/>
      <c r="B346" s="25"/>
      <c r="C346" s="25"/>
      <c r="D346" s="27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</row>
    <row r="347" spans="1:88">
      <c r="A347" s="25"/>
      <c r="B347" s="25"/>
      <c r="C347" s="25"/>
      <c r="D347" s="27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</row>
    <row r="348" spans="1:88">
      <c r="A348" s="25"/>
      <c r="B348" s="25"/>
      <c r="C348" s="25"/>
      <c r="D348" s="27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</row>
    <row r="349" spans="1:88">
      <c r="A349" s="25"/>
      <c r="B349" s="25"/>
      <c r="C349" s="25"/>
      <c r="D349" s="27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</row>
    <row r="350" spans="1:88">
      <c r="A350" s="25"/>
      <c r="B350" s="25"/>
      <c r="C350" s="25"/>
      <c r="D350" s="27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</row>
    <row r="351" spans="1:88">
      <c r="A351" s="25"/>
      <c r="B351" s="25"/>
      <c r="C351" s="25"/>
      <c r="D351" s="27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</row>
    <row r="352" spans="1:88">
      <c r="A352" s="25"/>
      <c r="B352" s="25"/>
      <c r="C352" s="25"/>
      <c r="D352" s="27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</row>
    <row r="353" spans="1:88">
      <c r="A353" s="25"/>
      <c r="B353" s="25"/>
      <c r="C353" s="25"/>
      <c r="D353" s="27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</row>
    <row r="354" spans="1:88">
      <c r="A354" s="25"/>
      <c r="B354" s="25"/>
      <c r="C354" s="25"/>
      <c r="D354" s="27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</row>
    <row r="355" spans="1:88">
      <c r="A355" s="25"/>
      <c r="B355" s="25"/>
      <c r="C355" s="25"/>
      <c r="D355" s="27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</row>
    <row r="356" spans="1:88">
      <c r="A356" s="25"/>
      <c r="B356" s="25"/>
      <c r="C356" s="25"/>
      <c r="D356" s="27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</row>
    <row r="357" spans="1:88">
      <c r="A357" s="25"/>
      <c r="B357" s="25"/>
      <c r="C357" s="25"/>
      <c r="D357" s="27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</row>
    <row r="358" spans="1:88">
      <c r="A358" s="25"/>
      <c r="B358" s="25"/>
      <c r="C358" s="25"/>
      <c r="D358" s="27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</row>
    <row r="359" spans="1:88">
      <c r="A359" s="25"/>
      <c r="B359" s="25"/>
      <c r="C359" s="25"/>
      <c r="D359" s="27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</row>
    <row r="360" spans="1:88">
      <c r="A360" s="25"/>
      <c r="B360" s="25"/>
      <c r="C360" s="25"/>
      <c r="D360" s="27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</row>
    <row r="361" spans="1:88">
      <c r="A361" s="25"/>
      <c r="B361" s="25"/>
      <c r="C361" s="25"/>
      <c r="D361" s="27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</row>
    <row r="362" spans="1:88">
      <c r="A362" s="25"/>
      <c r="B362" s="25"/>
      <c r="C362" s="25"/>
      <c r="D362" s="27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</row>
    <row r="363" spans="1:88">
      <c r="A363" s="25"/>
      <c r="B363" s="25"/>
      <c r="C363" s="25"/>
      <c r="D363" s="27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</row>
    <row r="364" spans="1:88">
      <c r="A364" s="25"/>
      <c r="B364" s="25"/>
      <c r="C364" s="25"/>
      <c r="D364" s="27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</row>
    <row r="365" spans="1:88">
      <c r="A365" s="25"/>
      <c r="B365" s="25"/>
      <c r="C365" s="25"/>
      <c r="D365" s="27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</row>
    <row r="366" spans="1:88">
      <c r="A366" s="25"/>
      <c r="B366" s="25"/>
      <c r="C366" s="25"/>
      <c r="D366" s="27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</row>
    <row r="367" spans="1:88">
      <c r="A367" s="25"/>
      <c r="B367" s="25"/>
      <c r="C367" s="25"/>
      <c r="D367" s="27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</row>
    <row r="368" spans="1:88">
      <c r="A368" s="25"/>
      <c r="B368" s="25"/>
      <c r="C368" s="25"/>
      <c r="D368" s="27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</row>
    <row r="369" spans="1:88">
      <c r="A369" s="25"/>
      <c r="B369" s="25"/>
      <c r="C369" s="25"/>
      <c r="D369" s="27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</row>
    <row r="370" spans="1:88">
      <c r="A370" s="25"/>
      <c r="B370" s="25"/>
      <c r="C370" s="25"/>
      <c r="D370" s="27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</row>
    <row r="371" spans="1:88">
      <c r="A371" s="25"/>
      <c r="B371" s="25"/>
      <c r="C371" s="25"/>
      <c r="D371" s="27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</row>
    <row r="372" spans="1:88">
      <c r="A372" s="25"/>
      <c r="B372" s="25"/>
      <c r="C372" s="25"/>
      <c r="D372" s="27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</row>
    <row r="373" spans="1:88">
      <c r="A373" s="25"/>
      <c r="B373" s="25"/>
      <c r="C373" s="25"/>
      <c r="D373" s="27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</row>
    <row r="374" spans="1:88">
      <c r="A374" s="25"/>
      <c r="B374" s="25"/>
      <c r="C374" s="25"/>
      <c r="D374" s="27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</row>
    <row r="375" spans="1:88">
      <c r="A375" s="25"/>
      <c r="B375" s="25"/>
      <c r="C375" s="25"/>
      <c r="D375" s="27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</row>
    <row r="376" spans="1:88">
      <c r="A376" s="25"/>
      <c r="B376" s="25"/>
      <c r="C376" s="25"/>
      <c r="D376" s="27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</row>
    <row r="377" spans="1:88">
      <c r="A377" s="25"/>
      <c r="B377" s="25"/>
      <c r="C377" s="25"/>
      <c r="D377" s="27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</row>
    <row r="378" spans="1:88">
      <c r="A378" s="25"/>
      <c r="B378" s="25"/>
      <c r="C378" s="25"/>
      <c r="D378" s="27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</row>
    <row r="379" spans="1:88">
      <c r="A379" s="25"/>
      <c r="B379" s="25"/>
      <c r="C379" s="25"/>
      <c r="D379" s="27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</row>
    <row r="380" spans="1:88">
      <c r="A380" s="25"/>
      <c r="B380" s="25"/>
      <c r="C380" s="25"/>
      <c r="D380" s="27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</row>
    <row r="381" spans="1:88">
      <c r="A381" s="25"/>
      <c r="B381" s="25"/>
      <c r="C381" s="25"/>
      <c r="D381" s="27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</row>
    <row r="382" spans="1:88">
      <c r="A382" s="25"/>
      <c r="B382" s="25"/>
      <c r="C382" s="25"/>
      <c r="D382" s="27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</row>
    <row r="383" spans="1:88">
      <c r="A383" s="25"/>
      <c r="B383" s="25"/>
      <c r="C383" s="25"/>
      <c r="D383" s="27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</row>
    <row r="384" spans="1:88">
      <c r="A384" s="25"/>
      <c r="B384" s="25"/>
      <c r="C384" s="25"/>
      <c r="D384" s="27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</row>
    <row r="385" spans="1:88">
      <c r="A385" s="25"/>
      <c r="B385" s="25"/>
      <c r="C385" s="25"/>
      <c r="D385" s="27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</row>
    <row r="386" spans="1:88">
      <c r="A386" s="25"/>
      <c r="B386" s="25"/>
      <c r="C386" s="25"/>
      <c r="D386" s="27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</row>
    <row r="387" spans="1:88">
      <c r="A387" s="25"/>
      <c r="B387" s="25"/>
      <c r="C387" s="25"/>
      <c r="D387" s="27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</row>
    <row r="388" spans="1:88">
      <c r="A388" s="25"/>
      <c r="B388" s="25"/>
      <c r="C388" s="25"/>
      <c r="D388" s="27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</row>
    <row r="389" spans="1:88">
      <c r="A389" s="25"/>
      <c r="B389" s="25"/>
      <c r="C389" s="25"/>
      <c r="D389" s="27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</row>
    <row r="390" spans="1:88">
      <c r="A390" s="25"/>
      <c r="B390" s="25"/>
      <c r="C390" s="25"/>
      <c r="D390" s="27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</row>
    <row r="391" spans="1:88">
      <c r="A391" s="25"/>
      <c r="B391" s="25"/>
      <c r="C391" s="25"/>
      <c r="D391" s="27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</row>
    <row r="392" spans="1:88">
      <c r="A392" s="25"/>
      <c r="B392" s="25"/>
      <c r="C392" s="25"/>
      <c r="D392" s="27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</row>
    <row r="393" spans="1:88">
      <c r="A393" s="25"/>
      <c r="B393" s="25"/>
      <c r="C393" s="25"/>
      <c r="D393" s="27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</row>
    <row r="394" spans="1:88">
      <c r="A394" s="25"/>
      <c r="B394" s="25"/>
      <c r="C394" s="25"/>
      <c r="D394" s="27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</row>
    <row r="395" spans="1:88">
      <c r="A395" s="25"/>
      <c r="B395" s="25"/>
      <c r="C395" s="25"/>
      <c r="D395" s="27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</row>
    <row r="396" spans="1:88">
      <c r="A396" s="25"/>
      <c r="B396" s="25"/>
      <c r="C396" s="25"/>
      <c r="D396" s="27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</row>
    <row r="397" spans="1:88">
      <c r="A397" s="25"/>
      <c r="B397" s="25"/>
      <c r="C397" s="25"/>
      <c r="D397" s="27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</row>
    <row r="398" spans="1:88">
      <c r="A398" s="25"/>
      <c r="B398" s="25"/>
      <c r="C398" s="25"/>
      <c r="D398" s="27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</row>
    <row r="399" spans="1:88">
      <c r="A399" s="25"/>
      <c r="B399" s="25"/>
      <c r="C399" s="25"/>
      <c r="D399" s="27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</row>
    <row r="400" spans="1:88">
      <c r="A400" s="25"/>
      <c r="B400" s="25"/>
      <c r="C400" s="25"/>
      <c r="D400" s="27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</row>
    <row r="401" spans="1:88">
      <c r="A401" s="25"/>
      <c r="B401" s="25"/>
      <c r="C401" s="25"/>
      <c r="D401" s="27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</row>
    <row r="402" spans="1:88">
      <c r="A402" s="25"/>
      <c r="B402" s="25"/>
      <c r="C402" s="25"/>
      <c r="D402" s="27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</row>
    <row r="403" spans="1:88">
      <c r="A403" s="25"/>
      <c r="B403" s="25"/>
      <c r="C403" s="25"/>
      <c r="D403" s="27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</row>
    <row r="404" spans="1:88">
      <c r="A404" s="25"/>
      <c r="B404" s="25"/>
      <c r="C404" s="25"/>
      <c r="D404" s="27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</row>
    <row r="405" spans="1:88">
      <c r="A405" s="25"/>
      <c r="B405" s="25"/>
      <c r="C405" s="25"/>
      <c r="D405" s="27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</row>
    <row r="406" spans="1:88">
      <c r="A406" s="25"/>
      <c r="B406" s="25"/>
      <c r="C406" s="25"/>
      <c r="D406" s="27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</row>
    <row r="407" spans="1:88">
      <c r="A407" s="25"/>
      <c r="B407" s="25"/>
      <c r="C407" s="25"/>
      <c r="D407" s="27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</row>
    <row r="408" spans="1:88">
      <c r="A408" s="25"/>
      <c r="B408" s="25"/>
      <c r="C408" s="25"/>
      <c r="D408" s="27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5"/>
      <c r="BW408" s="25"/>
      <c r="BX408" s="25"/>
      <c r="BY408" s="25"/>
      <c r="BZ408" s="25"/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</row>
    <row r="409" spans="1:88">
      <c r="A409" s="25"/>
      <c r="B409" s="25"/>
      <c r="C409" s="25"/>
      <c r="D409" s="27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5"/>
      <c r="BW409" s="25"/>
      <c r="BX409" s="25"/>
      <c r="BY409" s="25"/>
      <c r="BZ409" s="25"/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</row>
    <row r="410" spans="1:88">
      <c r="A410" s="25"/>
      <c r="B410" s="25"/>
      <c r="C410" s="25"/>
      <c r="D410" s="27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5"/>
      <c r="BW410" s="25"/>
      <c r="BX410" s="25"/>
      <c r="BY410" s="25"/>
      <c r="BZ410" s="25"/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</row>
    <row r="411" spans="1:88">
      <c r="A411" s="25"/>
      <c r="B411" s="25"/>
      <c r="C411" s="25"/>
      <c r="D411" s="27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</row>
    <row r="412" spans="1:88">
      <c r="A412" s="25"/>
      <c r="B412" s="25"/>
      <c r="C412" s="25"/>
      <c r="D412" s="27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</row>
    <row r="413" spans="1:88">
      <c r="A413" s="25"/>
      <c r="B413" s="25"/>
      <c r="C413" s="25"/>
      <c r="D413" s="27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</row>
    <row r="414" spans="1:88">
      <c r="A414" s="25"/>
      <c r="B414" s="25"/>
      <c r="C414" s="25"/>
      <c r="D414" s="27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</row>
    <row r="415" spans="1:88">
      <c r="A415" s="25"/>
      <c r="B415" s="25"/>
      <c r="C415" s="25"/>
      <c r="D415" s="27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</row>
    <row r="416" spans="1:88">
      <c r="A416" s="25"/>
      <c r="B416" s="25"/>
      <c r="C416" s="25"/>
      <c r="D416" s="27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</row>
    <row r="417" spans="1:88">
      <c r="A417" s="25"/>
      <c r="B417" s="25"/>
      <c r="C417" s="25"/>
      <c r="D417" s="27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</row>
    <row r="418" spans="1:88">
      <c r="A418" s="25"/>
      <c r="B418" s="25"/>
      <c r="C418" s="25"/>
      <c r="D418" s="27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</row>
    <row r="419" spans="1:88">
      <c r="A419" s="25"/>
      <c r="B419" s="25"/>
      <c r="C419" s="25"/>
      <c r="D419" s="27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</row>
    <row r="420" spans="1:88">
      <c r="A420" s="25"/>
      <c r="B420" s="25"/>
      <c r="C420" s="25"/>
      <c r="D420" s="27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</row>
    <row r="421" spans="1:88">
      <c r="A421" s="25"/>
      <c r="B421" s="25"/>
      <c r="C421" s="25"/>
      <c r="D421" s="27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5"/>
      <c r="BW421" s="25"/>
      <c r="BX421" s="25"/>
      <c r="BY421" s="25"/>
      <c r="BZ421" s="25"/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</row>
    <row r="422" spans="1:88">
      <c r="A422" s="25"/>
      <c r="B422" s="25"/>
      <c r="C422" s="25"/>
      <c r="D422" s="27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5"/>
      <c r="BW422" s="25"/>
      <c r="BX422" s="25"/>
      <c r="BY422" s="25"/>
      <c r="BZ422" s="25"/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</row>
    <row r="423" spans="1:88">
      <c r="A423" s="25"/>
      <c r="B423" s="25"/>
      <c r="C423" s="25"/>
      <c r="D423" s="27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5"/>
      <c r="BW423" s="25"/>
      <c r="BX423" s="25"/>
      <c r="BY423" s="25"/>
      <c r="BZ423" s="25"/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</row>
    <row r="424" spans="1:88">
      <c r="A424" s="25"/>
      <c r="B424" s="25"/>
      <c r="C424" s="25"/>
      <c r="D424" s="27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5"/>
      <c r="BW424" s="25"/>
      <c r="BX424" s="25"/>
      <c r="BY424" s="25"/>
      <c r="BZ424" s="25"/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</row>
    <row r="425" spans="1:88">
      <c r="A425" s="25"/>
      <c r="B425" s="25"/>
      <c r="C425" s="25"/>
      <c r="D425" s="27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5"/>
      <c r="BW425" s="25"/>
      <c r="BX425" s="25"/>
      <c r="BY425" s="25"/>
      <c r="BZ425" s="25"/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</row>
    <row r="426" spans="1:88">
      <c r="A426" s="25"/>
      <c r="B426" s="25"/>
      <c r="C426" s="25"/>
      <c r="D426" s="27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5"/>
      <c r="BW426" s="25"/>
      <c r="BX426" s="25"/>
      <c r="BY426" s="25"/>
      <c r="BZ426" s="25"/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</row>
    <row r="427" spans="1:88">
      <c r="A427" s="25"/>
      <c r="B427" s="25"/>
      <c r="C427" s="25"/>
      <c r="D427" s="27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5"/>
      <c r="BW427" s="25"/>
      <c r="BX427" s="25"/>
      <c r="BY427" s="25"/>
      <c r="BZ427" s="25"/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</row>
    <row r="428" spans="1:88">
      <c r="A428" s="25"/>
      <c r="B428" s="25"/>
      <c r="C428" s="25"/>
      <c r="D428" s="27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5"/>
      <c r="BW428" s="25"/>
      <c r="BX428" s="25"/>
      <c r="BY428" s="25"/>
      <c r="BZ428" s="25"/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</row>
    <row r="429" spans="1:88">
      <c r="A429" s="25"/>
      <c r="B429" s="25"/>
      <c r="C429" s="25"/>
      <c r="D429" s="27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5"/>
      <c r="BW429" s="25"/>
      <c r="BX429" s="25"/>
      <c r="BY429" s="25"/>
      <c r="BZ429" s="25"/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</row>
    <row r="430" spans="1:88">
      <c r="A430" s="25"/>
      <c r="B430" s="25"/>
      <c r="C430" s="25"/>
      <c r="D430" s="27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5"/>
      <c r="BW430" s="25"/>
      <c r="BX430" s="25"/>
      <c r="BY430" s="25"/>
      <c r="BZ430" s="25"/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</row>
    <row r="431" spans="1:88">
      <c r="A431" s="25"/>
      <c r="B431" s="25"/>
      <c r="C431" s="25"/>
      <c r="D431" s="27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5"/>
      <c r="BW431" s="25"/>
      <c r="BX431" s="25"/>
      <c r="BY431" s="25"/>
      <c r="BZ431" s="25"/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</row>
    <row r="432" spans="1:88">
      <c r="A432" s="25"/>
      <c r="B432" s="25"/>
      <c r="C432" s="25"/>
      <c r="D432" s="27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5"/>
      <c r="BW432" s="25"/>
      <c r="BX432" s="25"/>
      <c r="BY432" s="25"/>
      <c r="BZ432" s="25"/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</row>
    <row r="433" spans="1:88">
      <c r="A433" s="25"/>
      <c r="B433" s="25"/>
      <c r="C433" s="25"/>
      <c r="D433" s="27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5"/>
      <c r="BW433" s="25"/>
      <c r="BX433" s="25"/>
      <c r="BY433" s="25"/>
      <c r="BZ433" s="25"/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</row>
    <row r="434" spans="1:88">
      <c r="A434" s="25"/>
      <c r="B434" s="25"/>
      <c r="C434" s="25"/>
      <c r="D434" s="27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5"/>
      <c r="BW434" s="25"/>
      <c r="BX434" s="25"/>
      <c r="BY434" s="25"/>
      <c r="BZ434" s="25"/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</row>
    <row r="435" spans="1:88">
      <c r="A435" s="25"/>
      <c r="B435" s="25"/>
      <c r="C435" s="25"/>
      <c r="D435" s="27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5"/>
      <c r="BW435" s="25"/>
      <c r="BX435" s="25"/>
      <c r="BY435" s="25"/>
      <c r="BZ435" s="25"/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</row>
    <row r="436" spans="1:88">
      <c r="A436" s="25"/>
      <c r="B436" s="25"/>
      <c r="C436" s="25"/>
      <c r="D436" s="27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5"/>
      <c r="BW436" s="25"/>
      <c r="BX436" s="25"/>
      <c r="BY436" s="25"/>
      <c r="BZ436" s="25"/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</row>
    <row r="437" spans="1:88">
      <c r="A437" s="25"/>
      <c r="B437" s="25"/>
      <c r="C437" s="25"/>
      <c r="D437" s="27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</row>
    <row r="438" spans="1:88">
      <c r="A438" s="25"/>
      <c r="B438" s="25"/>
      <c r="C438" s="25"/>
      <c r="D438" s="27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</row>
    <row r="439" spans="1:88">
      <c r="A439" s="25"/>
      <c r="B439" s="25"/>
      <c r="C439" s="25"/>
      <c r="D439" s="27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</row>
    <row r="440" spans="1:88">
      <c r="A440" s="25"/>
      <c r="B440" s="25"/>
      <c r="C440" s="25"/>
      <c r="D440" s="27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</row>
    <row r="441" spans="1:88">
      <c r="A441" s="25"/>
      <c r="B441" s="25"/>
      <c r="C441" s="25"/>
      <c r="D441" s="27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</row>
    <row r="442" spans="1:88">
      <c r="A442" s="25"/>
      <c r="B442" s="25"/>
      <c r="C442" s="25"/>
      <c r="D442" s="27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5"/>
      <c r="BW442" s="25"/>
      <c r="BX442" s="25"/>
      <c r="BY442" s="25"/>
      <c r="BZ442" s="25"/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</row>
    <row r="443" spans="1:88">
      <c r="A443" s="25"/>
      <c r="B443" s="25"/>
      <c r="C443" s="25"/>
      <c r="D443" s="27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5"/>
      <c r="BW443" s="25"/>
      <c r="BX443" s="25"/>
      <c r="BY443" s="25"/>
      <c r="BZ443" s="25"/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</row>
    <row r="444" spans="1:88">
      <c r="A444" s="25"/>
      <c r="B444" s="25"/>
      <c r="C444" s="25"/>
      <c r="D444" s="27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5"/>
      <c r="BW444" s="25"/>
      <c r="BX444" s="25"/>
      <c r="BY444" s="25"/>
      <c r="BZ444" s="25"/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</row>
    <row r="445" spans="1:88">
      <c r="A445" s="25"/>
      <c r="B445" s="25"/>
      <c r="C445" s="25"/>
      <c r="D445" s="27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5"/>
      <c r="BW445" s="25"/>
      <c r="BX445" s="25"/>
      <c r="BY445" s="25"/>
      <c r="BZ445" s="25"/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</row>
    <row r="446" spans="1:88">
      <c r="A446" s="25"/>
      <c r="B446" s="25"/>
      <c r="C446" s="25"/>
      <c r="D446" s="27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5"/>
      <c r="BW446" s="25"/>
      <c r="BX446" s="25"/>
      <c r="BY446" s="25"/>
      <c r="BZ446" s="25"/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</row>
    <row r="447" spans="1:88">
      <c r="A447" s="25"/>
      <c r="B447" s="25"/>
      <c r="C447" s="25"/>
      <c r="D447" s="27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5"/>
      <c r="BW447" s="25"/>
      <c r="BX447" s="25"/>
      <c r="BY447" s="25"/>
      <c r="BZ447" s="25"/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</row>
    <row r="448" spans="1:88">
      <c r="A448" s="25"/>
      <c r="B448" s="25"/>
      <c r="C448" s="25"/>
      <c r="D448" s="27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5"/>
      <c r="BW448" s="25"/>
      <c r="BX448" s="25"/>
      <c r="BY448" s="25"/>
      <c r="BZ448" s="25"/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</row>
    <row r="449" spans="1:88">
      <c r="A449" s="25"/>
      <c r="B449" s="25"/>
      <c r="C449" s="25"/>
      <c r="D449" s="27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5"/>
      <c r="BW449" s="25"/>
      <c r="BX449" s="25"/>
      <c r="BY449" s="25"/>
      <c r="BZ449" s="25"/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</row>
    <row r="450" spans="1:88">
      <c r="A450" s="25"/>
      <c r="B450" s="25"/>
      <c r="C450" s="25"/>
      <c r="D450" s="27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5"/>
      <c r="BW450" s="25"/>
      <c r="BX450" s="25"/>
      <c r="BY450" s="25"/>
      <c r="BZ450" s="25"/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</row>
    <row r="451" spans="1:88">
      <c r="A451" s="25"/>
      <c r="B451" s="25"/>
      <c r="C451" s="25"/>
      <c r="D451" s="27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</row>
    <row r="452" spans="1:88">
      <c r="A452" s="25"/>
      <c r="B452" s="25"/>
      <c r="C452" s="25"/>
      <c r="D452" s="27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</row>
    <row r="453" spans="1:88">
      <c r="A453" s="25"/>
      <c r="B453" s="25"/>
      <c r="C453" s="25"/>
      <c r="D453" s="27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5"/>
      <c r="BW453" s="25"/>
      <c r="BX453" s="25"/>
      <c r="BY453" s="25"/>
      <c r="BZ453" s="25"/>
      <c r="CA453" s="25"/>
      <c r="CB453" s="25"/>
      <c r="CC453" s="25"/>
      <c r="CD453" s="25"/>
      <c r="CE453" s="25"/>
      <c r="CF453" s="25"/>
      <c r="CG453" s="25"/>
      <c r="CH453" s="25"/>
      <c r="CI453" s="25"/>
      <c r="CJ453" s="25"/>
    </row>
    <row r="454" spans="1:88">
      <c r="A454" s="25"/>
      <c r="B454" s="25"/>
      <c r="C454" s="25"/>
      <c r="D454" s="27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5"/>
      <c r="BW454" s="25"/>
      <c r="BX454" s="25"/>
      <c r="BY454" s="25"/>
      <c r="BZ454" s="25"/>
      <c r="CA454" s="25"/>
      <c r="CB454" s="25"/>
      <c r="CC454" s="25"/>
      <c r="CD454" s="25"/>
      <c r="CE454" s="25"/>
      <c r="CF454" s="25"/>
      <c r="CG454" s="25"/>
      <c r="CH454" s="25"/>
      <c r="CI454" s="25"/>
      <c r="CJ454" s="25"/>
    </row>
    <row r="455" spans="1:88">
      <c r="A455" s="25"/>
      <c r="B455" s="25"/>
      <c r="C455" s="25"/>
      <c r="D455" s="27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5"/>
      <c r="BW455" s="25"/>
      <c r="BX455" s="25"/>
      <c r="BY455" s="25"/>
      <c r="BZ455" s="25"/>
      <c r="CA455" s="25"/>
      <c r="CB455" s="25"/>
      <c r="CC455" s="25"/>
      <c r="CD455" s="25"/>
      <c r="CE455" s="25"/>
      <c r="CF455" s="25"/>
      <c r="CG455" s="25"/>
      <c r="CH455" s="25"/>
      <c r="CI455" s="25"/>
      <c r="CJ455" s="25"/>
    </row>
    <row r="456" spans="1:88">
      <c r="A456" s="25"/>
      <c r="B456" s="25"/>
      <c r="C456" s="25"/>
      <c r="D456" s="27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5"/>
      <c r="BW456" s="25"/>
      <c r="BX456" s="25"/>
      <c r="BY456" s="25"/>
      <c r="BZ456" s="25"/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</row>
    <row r="457" spans="1:88">
      <c r="A457" s="25"/>
      <c r="B457" s="25"/>
      <c r="C457" s="25"/>
      <c r="D457" s="27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5"/>
      <c r="BW457" s="25"/>
      <c r="BX457" s="25"/>
      <c r="BY457" s="25"/>
      <c r="BZ457" s="25"/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</row>
    <row r="458" spans="1:88">
      <c r="A458" s="25"/>
      <c r="B458" s="25"/>
      <c r="C458" s="25"/>
      <c r="D458" s="27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5"/>
      <c r="BW458" s="25"/>
      <c r="BX458" s="25"/>
      <c r="BY458" s="25"/>
      <c r="BZ458" s="25"/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</row>
    <row r="459" spans="1:88">
      <c r="A459" s="25"/>
      <c r="B459" s="25"/>
      <c r="C459" s="25"/>
      <c r="D459" s="27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5"/>
      <c r="BW459" s="25"/>
      <c r="BX459" s="25"/>
      <c r="BY459" s="25"/>
      <c r="BZ459" s="25"/>
      <c r="CA459" s="25"/>
      <c r="CB459" s="25"/>
      <c r="CC459" s="25"/>
      <c r="CD459" s="25"/>
      <c r="CE459" s="25"/>
      <c r="CF459" s="25"/>
      <c r="CG459" s="25"/>
      <c r="CH459" s="25"/>
      <c r="CI459" s="25"/>
      <c r="CJ459" s="25"/>
    </row>
    <row r="460" spans="1:88">
      <c r="A460" s="25"/>
      <c r="B460" s="25"/>
      <c r="C460" s="25"/>
      <c r="D460" s="27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5"/>
      <c r="BW460" s="25"/>
      <c r="BX460" s="25"/>
      <c r="BY460" s="25"/>
      <c r="BZ460" s="25"/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</row>
    <row r="461" spans="1:88">
      <c r="A461" s="25"/>
      <c r="B461" s="25"/>
      <c r="C461" s="25"/>
      <c r="D461" s="27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5"/>
      <c r="BW461" s="25"/>
      <c r="BX461" s="25"/>
      <c r="BY461" s="25"/>
      <c r="BZ461" s="25"/>
      <c r="CA461" s="25"/>
      <c r="CB461" s="25"/>
      <c r="CC461" s="25"/>
      <c r="CD461" s="25"/>
      <c r="CE461" s="25"/>
      <c r="CF461" s="25"/>
      <c r="CG461" s="25"/>
      <c r="CH461" s="25"/>
      <c r="CI461" s="25"/>
      <c r="CJ461" s="25"/>
    </row>
    <row r="462" spans="1:88">
      <c r="A462" s="25"/>
      <c r="B462" s="25"/>
      <c r="C462" s="25"/>
      <c r="D462" s="27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5"/>
      <c r="BW462" s="25"/>
      <c r="BX462" s="25"/>
      <c r="BY462" s="25"/>
      <c r="BZ462" s="25"/>
      <c r="CA462" s="25"/>
      <c r="CB462" s="25"/>
      <c r="CC462" s="25"/>
      <c r="CD462" s="25"/>
      <c r="CE462" s="25"/>
      <c r="CF462" s="25"/>
      <c r="CG462" s="25"/>
      <c r="CH462" s="25"/>
      <c r="CI462" s="25"/>
      <c r="CJ462" s="25"/>
    </row>
    <row r="463" spans="1:88">
      <c r="A463" s="25"/>
      <c r="B463" s="25"/>
      <c r="C463" s="25"/>
      <c r="D463" s="27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5"/>
      <c r="BW463" s="25"/>
      <c r="BX463" s="25"/>
      <c r="BY463" s="25"/>
      <c r="BZ463" s="25"/>
      <c r="CA463" s="25"/>
      <c r="CB463" s="25"/>
      <c r="CC463" s="25"/>
      <c r="CD463" s="25"/>
      <c r="CE463" s="25"/>
      <c r="CF463" s="25"/>
      <c r="CG463" s="25"/>
      <c r="CH463" s="25"/>
      <c r="CI463" s="25"/>
      <c r="CJ463" s="25"/>
    </row>
    <row r="464" spans="1:88">
      <c r="A464" s="25"/>
      <c r="B464" s="25"/>
      <c r="C464" s="25"/>
      <c r="D464" s="27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5"/>
      <c r="BW464" s="25"/>
      <c r="BX464" s="25"/>
      <c r="BY464" s="25"/>
      <c r="BZ464" s="25"/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</row>
    <row r="465" spans="1:88">
      <c r="A465" s="25"/>
      <c r="B465" s="25"/>
      <c r="C465" s="25"/>
      <c r="D465" s="27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5"/>
      <c r="BW465" s="25"/>
      <c r="BX465" s="25"/>
      <c r="BY465" s="25"/>
      <c r="BZ465" s="25"/>
      <c r="CA465" s="25"/>
      <c r="CB465" s="25"/>
      <c r="CC465" s="25"/>
      <c r="CD465" s="25"/>
      <c r="CE465" s="25"/>
      <c r="CF465" s="25"/>
      <c r="CG465" s="25"/>
      <c r="CH465" s="25"/>
      <c r="CI465" s="25"/>
      <c r="CJ465" s="25"/>
    </row>
    <row r="466" spans="1:88">
      <c r="A466" s="25"/>
      <c r="B466" s="25"/>
      <c r="C466" s="25"/>
      <c r="D466" s="27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5"/>
      <c r="BW466" s="25"/>
      <c r="BX466" s="25"/>
      <c r="BY466" s="25"/>
      <c r="BZ466" s="25"/>
      <c r="CA466" s="25"/>
      <c r="CB466" s="25"/>
      <c r="CC466" s="25"/>
      <c r="CD466" s="25"/>
      <c r="CE466" s="25"/>
      <c r="CF466" s="25"/>
      <c r="CG466" s="25"/>
      <c r="CH466" s="25"/>
      <c r="CI466" s="25"/>
      <c r="CJ466" s="25"/>
    </row>
    <row r="467" spans="1:88">
      <c r="A467" s="25"/>
      <c r="B467" s="25"/>
      <c r="C467" s="25"/>
      <c r="D467" s="27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5"/>
      <c r="BW467" s="25"/>
      <c r="BX467" s="25"/>
      <c r="BY467" s="25"/>
      <c r="BZ467" s="25"/>
      <c r="CA467" s="25"/>
      <c r="CB467" s="25"/>
      <c r="CC467" s="25"/>
      <c r="CD467" s="25"/>
      <c r="CE467" s="25"/>
      <c r="CF467" s="25"/>
      <c r="CG467" s="25"/>
      <c r="CH467" s="25"/>
      <c r="CI467" s="25"/>
      <c r="CJ467" s="25"/>
    </row>
    <row r="468" spans="1:88">
      <c r="A468" s="25"/>
      <c r="B468" s="25"/>
      <c r="C468" s="25"/>
      <c r="D468" s="27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5"/>
      <c r="BW468" s="25"/>
      <c r="BX468" s="25"/>
      <c r="BY468" s="25"/>
      <c r="BZ468" s="25"/>
      <c r="CA468" s="25"/>
      <c r="CB468" s="25"/>
      <c r="CC468" s="25"/>
      <c r="CD468" s="25"/>
      <c r="CE468" s="25"/>
      <c r="CF468" s="25"/>
      <c r="CG468" s="25"/>
      <c r="CH468" s="25"/>
      <c r="CI468" s="25"/>
      <c r="CJ468" s="25"/>
    </row>
    <row r="469" spans="1:88">
      <c r="A469" s="25"/>
      <c r="B469" s="25"/>
      <c r="C469" s="25"/>
      <c r="D469" s="27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5"/>
      <c r="BW469" s="25"/>
      <c r="BX469" s="25"/>
      <c r="BY469" s="25"/>
      <c r="BZ469" s="25"/>
      <c r="CA469" s="25"/>
      <c r="CB469" s="25"/>
      <c r="CC469" s="25"/>
      <c r="CD469" s="25"/>
      <c r="CE469" s="25"/>
      <c r="CF469" s="25"/>
      <c r="CG469" s="25"/>
      <c r="CH469" s="25"/>
      <c r="CI469" s="25"/>
      <c r="CJ469" s="25"/>
    </row>
    <row r="470" spans="1:88">
      <c r="A470" s="25"/>
      <c r="B470" s="25"/>
      <c r="C470" s="25"/>
      <c r="D470" s="27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5"/>
      <c r="BW470" s="25"/>
      <c r="BX470" s="25"/>
      <c r="BY470" s="25"/>
      <c r="BZ470" s="25"/>
      <c r="CA470" s="25"/>
      <c r="CB470" s="25"/>
      <c r="CC470" s="25"/>
      <c r="CD470" s="25"/>
      <c r="CE470" s="25"/>
      <c r="CF470" s="25"/>
      <c r="CG470" s="25"/>
      <c r="CH470" s="25"/>
      <c r="CI470" s="25"/>
      <c r="CJ470" s="25"/>
    </row>
    <row r="471" spans="1:88">
      <c r="A471" s="25"/>
      <c r="B471" s="25"/>
      <c r="C471" s="25"/>
      <c r="D471" s="27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5"/>
      <c r="BW471" s="25"/>
      <c r="BX471" s="25"/>
      <c r="BY471" s="25"/>
      <c r="BZ471" s="25"/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</row>
    <row r="472" spans="1:88">
      <c r="A472" s="25"/>
      <c r="B472" s="25"/>
      <c r="C472" s="25"/>
      <c r="D472" s="27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5"/>
      <c r="BW472" s="25"/>
      <c r="BX472" s="25"/>
      <c r="BY472" s="25"/>
      <c r="BZ472" s="25"/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</row>
    <row r="473" spans="1:88">
      <c r="A473" s="25"/>
      <c r="B473" s="25"/>
      <c r="C473" s="25"/>
      <c r="D473" s="27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5"/>
      <c r="BW473" s="25"/>
      <c r="BX473" s="25"/>
      <c r="BY473" s="25"/>
      <c r="BZ473" s="25"/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</row>
    <row r="474" spans="1:88">
      <c r="A474" s="25"/>
      <c r="B474" s="25"/>
      <c r="C474" s="25"/>
      <c r="D474" s="27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5"/>
      <c r="BW474" s="25"/>
      <c r="BX474" s="25"/>
      <c r="BY474" s="25"/>
      <c r="BZ474" s="25"/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</row>
    <row r="475" spans="1:88">
      <c r="A475" s="25"/>
      <c r="B475" s="25"/>
      <c r="C475" s="25"/>
      <c r="D475" s="27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5"/>
      <c r="BW475" s="25"/>
      <c r="BX475" s="25"/>
      <c r="BY475" s="25"/>
      <c r="BZ475" s="25"/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</row>
    <row r="476" spans="1:88">
      <c r="A476" s="25"/>
      <c r="B476" s="25"/>
      <c r="C476" s="25"/>
      <c r="D476" s="27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5"/>
      <c r="BW476" s="25"/>
      <c r="BX476" s="25"/>
      <c r="BY476" s="25"/>
      <c r="BZ476" s="25"/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</row>
    <row r="477" spans="1:88">
      <c r="A477" s="25"/>
      <c r="B477" s="25"/>
      <c r="C477" s="25"/>
      <c r="D477" s="27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5"/>
      <c r="BW477" s="25"/>
      <c r="BX477" s="25"/>
      <c r="BY477" s="25"/>
      <c r="BZ477" s="25"/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</row>
    <row r="478" spans="1:88">
      <c r="A478" s="25"/>
      <c r="B478" s="25"/>
      <c r="C478" s="25"/>
      <c r="D478" s="27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5"/>
      <c r="BW478" s="25"/>
      <c r="BX478" s="25"/>
      <c r="BY478" s="25"/>
      <c r="BZ478" s="25"/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</row>
    <row r="479" spans="1:88">
      <c r="A479" s="25"/>
      <c r="B479" s="25"/>
      <c r="C479" s="25"/>
      <c r="D479" s="27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5"/>
      <c r="BW479" s="25"/>
      <c r="BX479" s="25"/>
      <c r="BY479" s="25"/>
      <c r="BZ479" s="25"/>
      <c r="CA479" s="25"/>
      <c r="CB479" s="25"/>
      <c r="CC479" s="25"/>
      <c r="CD479" s="25"/>
      <c r="CE479" s="25"/>
      <c r="CF479" s="25"/>
      <c r="CG479" s="25"/>
      <c r="CH479" s="25"/>
      <c r="CI479" s="25"/>
      <c r="CJ479" s="25"/>
    </row>
    <row r="480" spans="1:88">
      <c r="A480" s="25"/>
      <c r="B480" s="25"/>
      <c r="C480" s="25"/>
      <c r="D480" s="27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5"/>
      <c r="BW480" s="25"/>
      <c r="BX480" s="25"/>
      <c r="BY480" s="25"/>
      <c r="BZ480" s="25"/>
      <c r="CA480" s="25"/>
      <c r="CB480" s="25"/>
      <c r="CC480" s="25"/>
      <c r="CD480" s="25"/>
      <c r="CE480" s="25"/>
      <c r="CF480" s="25"/>
      <c r="CG480" s="25"/>
      <c r="CH480" s="25"/>
      <c r="CI480" s="25"/>
      <c r="CJ480" s="25"/>
    </row>
    <row r="481" spans="1:88">
      <c r="A481" s="25"/>
      <c r="B481" s="25"/>
      <c r="C481" s="25"/>
      <c r="D481" s="27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5"/>
      <c r="BW481" s="25"/>
      <c r="BX481" s="25"/>
      <c r="BY481" s="25"/>
      <c r="BZ481" s="25"/>
      <c r="CA481" s="25"/>
      <c r="CB481" s="25"/>
      <c r="CC481" s="25"/>
      <c r="CD481" s="25"/>
      <c r="CE481" s="25"/>
      <c r="CF481" s="25"/>
      <c r="CG481" s="25"/>
      <c r="CH481" s="25"/>
      <c r="CI481" s="25"/>
      <c r="CJ481" s="25"/>
    </row>
    <row r="482" spans="1:88">
      <c r="A482" s="25"/>
      <c r="B482" s="25"/>
      <c r="C482" s="25"/>
      <c r="D482" s="27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5"/>
      <c r="BW482" s="25"/>
      <c r="BX482" s="25"/>
      <c r="BY482" s="25"/>
      <c r="BZ482" s="25"/>
      <c r="CA482" s="25"/>
      <c r="CB482" s="25"/>
      <c r="CC482" s="25"/>
      <c r="CD482" s="25"/>
      <c r="CE482" s="25"/>
      <c r="CF482" s="25"/>
      <c r="CG482" s="25"/>
      <c r="CH482" s="25"/>
      <c r="CI482" s="25"/>
      <c r="CJ482" s="25"/>
    </row>
    <row r="483" spans="1:88">
      <c r="A483" s="25"/>
      <c r="B483" s="25"/>
      <c r="C483" s="25"/>
      <c r="D483" s="27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</row>
    <row r="484" spans="1:88">
      <c r="A484" s="25"/>
      <c r="B484" s="25"/>
      <c r="C484" s="25"/>
      <c r="D484" s="27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</row>
    <row r="485" spans="1:88">
      <c r="A485" s="25"/>
      <c r="B485" s="25"/>
      <c r="C485" s="25"/>
      <c r="D485" s="27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5"/>
      <c r="BW485" s="25"/>
      <c r="BX485" s="25"/>
      <c r="BY485" s="25"/>
      <c r="BZ485" s="25"/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</row>
    <row r="486" spans="1:88">
      <c r="A486" s="25"/>
      <c r="B486" s="25"/>
      <c r="C486" s="25"/>
      <c r="D486" s="27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</row>
    <row r="487" spans="1:88">
      <c r="A487" s="25"/>
      <c r="B487" s="25"/>
      <c r="C487" s="25"/>
      <c r="D487" s="27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</row>
    <row r="488" spans="1:88">
      <c r="A488" s="25"/>
      <c r="B488" s="25"/>
      <c r="C488" s="25"/>
      <c r="D488" s="27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5"/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</row>
    <row r="489" spans="1:88">
      <c r="A489" s="25"/>
      <c r="B489" s="25"/>
      <c r="C489" s="25"/>
      <c r="D489" s="27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  <c r="CD489" s="25"/>
      <c r="CE489" s="25"/>
      <c r="CF489" s="25"/>
      <c r="CG489" s="25"/>
      <c r="CH489" s="25"/>
      <c r="CI489" s="25"/>
      <c r="CJ489" s="25"/>
    </row>
    <row r="490" spans="1:88">
      <c r="A490" s="25"/>
      <c r="B490" s="25"/>
      <c r="C490" s="25"/>
      <c r="D490" s="27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  <c r="CD490" s="25"/>
      <c r="CE490" s="25"/>
      <c r="CF490" s="25"/>
      <c r="CG490" s="25"/>
      <c r="CH490" s="25"/>
      <c r="CI490" s="25"/>
      <c r="CJ490" s="25"/>
    </row>
    <row r="491" spans="1:88">
      <c r="A491" s="25"/>
      <c r="B491" s="25"/>
      <c r="C491" s="25"/>
      <c r="D491" s="27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  <c r="CD491" s="25"/>
      <c r="CE491" s="25"/>
      <c r="CF491" s="25"/>
      <c r="CG491" s="25"/>
      <c r="CH491" s="25"/>
      <c r="CI491" s="25"/>
      <c r="CJ491" s="25"/>
    </row>
    <row r="492" spans="1:88">
      <c r="A492" s="25"/>
      <c r="B492" s="25"/>
      <c r="C492" s="25"/>
      <c r="D492" s="27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</row>
    <row r="493" spans="1:88">
      <c r="A493" s="25"/>
      <c r="B493" s="25"/>
      <c r="C493" s="25"/>
      <c r="D493" s="27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  <c r="CD493" s="25"/>
      <c r="CE493" s="25"/>
      <c r="CF493" s="25"/>
      <c r="CG493" s="25"/>
      <c r="CH493" s="25"/>
      <c r="CI493" s="25"/>
      <c r="CJ493" s="25"/>
    </row>
    <row r="494" spans="1:88">
      <c r="A494" s="25"/>
      <c r="B494" s="25"/>
      <c r="C494" s="25"/>
      <c r="D494" s="27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  <c r="CD494" s="25"/>
      <c r="CE494" s="25"/>
      <c r="CF494" s="25"/>
      <c r="CG494" s="25"/>
      <c r="CH494" s="25"/>
      <c r="CI494" s="25"/>
      <c r="CJ494" s="25"/>
    </row>
    <row r="495" spans="1:88">
      <c r="A495" s="25"/>
      <c r="B495" s="25"/>
      <c r="C495" s="25"/>
      <c r="D495" s="27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  <c r="CD495" s="25"/>
      <c r="CE495" s="25"/>
      <c r="CF495" s="25"/>
      <c r="CG495" s="25"/>
      <c r="CH495" s="25"/>
      <c r="CI495" s="25"/>
      <c r="CJ495" s="25"/>
    </row>
    <row r="496" spans="1:88">
      <c r="A496" s="25"/>
      <c r="B496" s="25"/>
      <c r="C496" s="25"/>
      <c r="D496" s="27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</row>
    <row r="497" spans="1:88">
      <c r="A497" s="25"/>
      <c r="B497" s="25"/>
      <c r="C497" s="25"/>
      <c r="D497" s="27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  <c r="CD497" s="25"/>
      <c r="CE497" s="25"/>
      <c r="CF497" s="25"/>
      <c r="CG497" s="25"/>
      <c r="CH497" s="25"/>
      <c r="CI497" s="25"/>
      <c r="CJ497" s="25"/>
    </row>
    <row r="498" spans="1:88">
      <c r="A498" s="25"/>
      <c r="B498" s="25"/>
      <c r="C498" s="25"/>
      <c r="D498" s="27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  <c r="CD498" s="25"/>
      <c r="CE498" s="25"/>
      <c r="CF498" s="25"/>
      <c r="CG498" s="25"/>
      <c r="CH498" s="25"/>
      <c r="CI498" s="25"/>
      <c r="CJ498" s="25"/>
    </row>
    <row r="499" spans="1:88">
      <c r="A499" s="25"/>
      <c r="B499" s="25"/>
      <c r="C499" s="25"/>
      <c r="D499" s="27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  <c r="CD499" s="25"/>
      <c r="CE499" s="25"/>
      <c r="CF499" s="25"/>
      <c r="CG499" s="25"/>
      <c r="CH499" s="25"/>
      <c r="CI499" s="25"/>
      <c r="CJ499" s="25"/>
    </row>
    <row r="500" spans="1:88">
      <c r="A500" s="25"/>
      <c r="B500" s="25"/>
      <c r="C500" s="25"/>
      <c r="D500" s="27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</row>
    <row r="501" spans="1:88">
      <c r="A501" s="25"/>
      <c r="B501" s="25"/>
      <c r="C501" s="25"/>
      <c r="D501" s="27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  <c r="CD501" s="25"/>
      <c r="CE501" s="25"/>
      <c r="CF501" s="25"/>
      <c r="CG501" s="25"/>
      <c r="CH501" s="25"/>
      <c r="CI501" s="25"/>
      <c r="CJ501" s="25"/>
    </row>
    <row r="502" spans="1:88">
      <c r="A502" s="25"/>
      <c r="B502" s="25"/>
      <c r="C502" s="25"/>
      <c r="D502" s="27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  <c r="CD502" s="25"/>
      <c r="CE502" s="25"/>
      <c r="CF502" s="25"/>
      <c r="CG502" s="25"/>
      <c r="CH502" s="25"/>
      <c r="CI502" s="25"/>
      <c r="CJ502" s="25"/>
    </row>
    <row r="503" spans="1:88">
      <c r="A503" s="25"/>
      <c r="B503" s="25"/>
      <c r="C503" s="25"/>
      <c r="D503" s="27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  <c r="CD503" s="25"/>
      <c r="CE503" s="25"/>
      <c r="CF503" s="25"/>
      <c r="CG503" s="25"/>
      <c r="CH503" s="25"/>
      <c r="CI503" s="25"/>
      <c r="CJ503" s="25"/>
    </row>
    <row r="504" spans="1:88">
      <c r="A504" s="25"/>
      <c r="B504" s="25"/>
      <c r="C504" s="25"/>
      <c r="D504" s="27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  <c r="CD504" s="25"/>
      <c r="CE504" s="25"/>
      <c r="CF504" s="25"/>
      <c r="CG504" s="25"/>
      <c r="CH504" s="25"/>
      <c r="CI504" s="25"/>
      <c r="CJ504" s="25"/>
    </row>
    <row r="505" spans="1:88">
      <c r="A505" s="25"/>
      <c r="B505" s="25"/>
      <c r="C505" s="25"/>
      <c r="D505" s="27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  <c r="CD505" s="25"/>
      <c r="CE505" s="25"/>
      <c r="CF505" s="25"/>
      <c r="CG505" s="25"/>
      <c r="CH505" s="25"/>
      <c r="CI505" s="25"/>
      <c r="CJ505" s="25"/>
    </row>
    <row r="506" spans="1:88">
      <c r="A506" s="25"/>
      <c r="B506" s="25"/>
      <c r="C506" s="25"/>
      <c r="D506" s="27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  <c r="CD506" s="25"/>
      <c r="CE506" s="25"/>
      <c r="CF506" s="25"/>
      <c r="CG506" s="25"/>
      <c r="CH506" s="25"/>
      <c r="CI506" s="25"/>
      <c r="CJ506" s="25"/>
    </row>
    <row r="507" spans="1:88">
      <c r="A507" s="25"/>
      <c r="B507" s="25"/>
      <c r="C507" s="25"/>
      <c r="D507" s="27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  <c r="CD507" s="25"/>
      <c r="CE507" s="25"/>
      <c r="CF507" s="25"/>
      <c r="CG507" s="25"/>
      <c r="CH507" s="25"/>
      <c r="CI507" s="25"/>
      <c r="CJ507" s="25"/>
    </row>
    <row r="508" spans="1:88">
      <c r="A508" s="25"/>
      <c r="B508" s="25"/>
      <c r="C508" s="25"/>
      <c r="D508" s="27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</row>
    <row r="509" spans="1:88">
      <c r="A509" s="25"/>
      <c r="B509" s="25"/>
      <c r="C509" s="25"/>
      <c r="D509" s="27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  <c r="CD509" s="25"/>
      <c r="CE509" s="25"/>
      <c r="CF509" s="25"/>
      <c r="CG509" s="25"/>
      <c r="CH509" s="25"/>
      <c r="CI509" s="25"/>
      <c r="CJ509" s="25"/>
    </row>
    <row r="510" spans="1:88">
      <c r="A510" s="25"/>
      <c r="B510" s="25"/>
      <c r="C510" s="25"/>
      <c r="D510" s="27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  <c r="CD510" s="25"/>
      <c r="CE510" s="25"/>
      <c r="CF510" s="25"/>
      <c r="CG510" s="25"/>
      <c r="CH510" s="25"/>
      <c r="CI510" s="25"/>
      <c r="CJ510" s="25"/>
    </row>
    <row r="511" spans="1:88">
      <c r="A511" s="25"/>
      <c r="B511" s="25"/>
      <c r="C511" s="25"/>
      <c r="D511" s="27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  <c r="CD511" s="25"/>
      <c r="CE511" s="25"/>
      <c r="CF511" s="25"/>
      <c r="CG511" s="25"/>
      <c r="CH511" s="25"/>
      <c r="CI511" s="25"/>
      <c r="CJ511" s="25"/>
    </row>
    <row r="512" spans="1:88">
      <c r="A512" s="25"/>
      <c r="B512" s="25"/>
      <c r="C512" s="25"/>
      <c r="D512" s="27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</row>
    <row r="513" spans="1:88">
      <c r="A513" s="25"/>
      <c r="B513" s="25"/>
      <c r="C513" s="25"/>
      <c r="D513" s="27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  <c r="CD513" s="25"/>
      <c r="CE513" s="25"/>
      <c r="CF513" s="25"/>
      <c r="CG513" s="25"/>
      <c r="CH513" s="25"/>
      <c r="CI513" s="25"/>
      <c r="CJ513" s="25"/>
    </row>
    <row r="514" spans="1:88">
      <c r="A514" s="25"/>
      <c r="B514" s="25"/>
      <c r="C514" s="25"/>
      <c r="D514" s="27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  <c r="CD514" s="25"/>
      <c r="CE514" s="25"/>
      <c r="CF514" s="25"/>
      <c r="CG514" s="25"/>
      <c r="CH514" s="25"/>
      <c r="CI514" s="25"/>
      <c r="CJ514" s="25"/>
    </row>
    <row r="515" spans="1:88">
      <c r="A515" s="25"/>
      <c r="B515" s="25"/>
      <c r="C515" s="25"/>
      <c r="D515" s="27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</row>
    <row r="516" spans="1:88">
      <c r="A516" s="25"/>
      <c r="B516" s="25"/>
      <c r="C516" s="25"/>
      <c r="D516" s="27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</row>
    <row r="517" spans="1:88">
      <c r="A517" s="25"/>
      <c r="B517" s="25"/>
      <c r="C517" s="25"/>
      <c r="D517" s="27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</row>
    <row r="518" spans="1:88">
      <c r="A518" s="25"/>
      <c r="B518" s="25"/>
      <c r="C518" s="25"/>
      <c r="D518" s="27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  <c r="CD518" s="25"/>
      <c r="CE518" s="25"/>
      <c r="CF518" s="25"/>
      <c r="CG518" s="25"/>
      <c r="CH518" s="25"/>
      <c r="CI518" s="25"/>
      <c r="CJ518" s="25"/>
    </row>
    <row r="519" spans="1:88">
      <c r="A519" s="25"/>
      <c r="B519" s="25"/>
      <c r="C519" s="25"/>
      <c r="D519" s="27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</row>
    <row r="520" spans="1:88">
      <c r="A520" s="25"/>
      <c r="B520" s="25"/>
      <c r="C520" s="25"/>
      <c r="D520" s="27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</row>
    <row r="521" spans="1:88">
      <c r="A521" s="25"/>
      <c r="B521" s="25"/>
      <c r="C521" s="25"/>
      <c r="D521" s="27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  <c r="CD521" s="25"/>
      <c r="CE521" s="25"/>
      <c r="CF521" s="25"/>
      <c r="CG521" s="25"/>
      <c r="CH521" s="25"/>
      <c r="CI521" s="25"/>
      <c r="CJ521" s="25"/>
    </row>
    <row r="522" spans="1:88">
      <c r="A522" s="25"/>
      <c r="B522" s="25"/>
      <c r="C522" s="25"/>
      <c r="D522" s="27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  <c r="CD522" s="25"/>
      <c r="CE522" s="25"/>
      <c r="CF522" s="25"/>
      <c r="CG522" s="25"/>
      <c r="CH522" s="25"/>
      <c r="CI522" s="25"/>
      <c r="CJ522" s="25"/>
    </row>
    <row r="523" spans="1:88">
      <c r="A523" s="25"/>
      <c r="B523" s="25"/>
      <c r="C523" s="25"/>
      <c r="D523" s="27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  <c r="CD523" s="25"/>
      <c r="CE523" s="25"/>
      <c r="CF523" s="25"/>
      <c r="CG523" s="25"/>
      <c r="CH523" s="25"/>
      <c r="CI523" s="25"/>
      <c r="CJ523" s="25"/>
    </row>
    <row r="524" spans="1:88">
      <c r="A524" s="25"/>
      <c r="B524" s="25"/>
      <c r="C524" s="25"/>
      <c r="D524" s="27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  <c r="CD524" s="25"/>
      <c r="CE524" s="25"/>
      <c r="CF524" s="25"/>
      <c r="CG524" s="25"/>
      <c r="CH524" s="25"/>
      <c r="CI524" s="25"/>
      <c r="CJ524" s="25"/>
    </row>
    <row r="525" spans="1:88">
      <c r="A525" s="25"/>
      <c r="B525" s="25"/>
      <c r="C525" s="25"/>
      <c r="D525" s="27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  <c r="CD525" s="25"/>
      <c r="CE525" s="25"/>
      <c r="CF525" s="25"/>
      <c r="CG525" s="25"/>
      <c r="CH525" s="25"/>
      <c r="CI525" s="25"/>
      <c r="CJ525" s="25"/>
    </row>
    <row r="526" spans="1:88">
      <c r="A526" s="25"/>
      <c r="B526" s="25"/>
      <c r="C526" s="25"/>
      <c r="D526" s="27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  <c r="CD526" s="25"/>
      <c r="CE526" s="25"/>
      <c r="CF526" s="25"/>
      <c r="CG526" s="25"/>
      <c r="CH526" s="25"/>
      <c r="CI526" s="25"/>
      <c r="CJ526" s="25"/>
    </row>
    <row r="527" spans="1:88">
      <c r="A527" s="25"/>
      <c r="B527" s="25"/>
      <c r="C527" s="25"/>
      <c r="D527" s="27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  <c r="CD527" s="25"/>
      <c r="CE527" s="25"/>
      <c r="CF527" s="25"/>
      <c r="CG527" s="25"/>
      <c r="CH527" s="25"/>
      <c r="CI527" s="25"/>
      <c r="CJ527" s="25"/>
    </row>
    <row r="528" spans="1:88">
      <c r="A528" s="25"/>
      <c r="B528" s="25"/>
      <c r="C528" s="25"/>
      <c r="D528" s="27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</row>
    <row r="529" spans="1:88">
      <c r="A529" s="25"/>
      <c r="B529" s="25"/>
      <c r="C529" s="25"/>
      <c r="D529" s="27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  <c r="CD529" s="25"/>
      <c r="CE529" s="25"/>
      <c r="CF529" s="25"/>
      <c r="CG529" s="25"/>
      <c r="CH529" s="25"/>
      <c r="CI529" s="25"/>
      <c r="CJ529" s="25"/>
    </row>
    <row r="530" spans="1:88">
      <c r="A530" s="25"/>
      <c r="B530" s="25"/>
      <c r="C530" s="25"/>
      <c r="D530" s="27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  <c r="CD530" s="25"/>
      <c r="CE530" s="25"/>
      <c r="CF530" s="25"/>
      <c r="CG530" s="25"/>
      <c r="CH530" s="25"/>
      <c r="CI530" s="25"/>
      <c r="CJ530" s="25"/>
    </row>
    <row r="531" spans="1:88">
      <c r="A531" s="25"/>
      <c r="B531" s="25"/>
      <c r="C531" s="25"/>
      <c r="D531" s="27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  <c r="CD531" s="25"/>
      <c r="CE531" s="25"/>
      <c r="CF531" s="25"/>
      <c r="CG531" s="25"/>
      <c r="CH531" s="25"/>
      <c r="CI531" s="25"/>
      <c r="CJ531" s="25"/>
    </row>
    <row r="532" spans="1:88">
      <c r="A532" s="25"/>
      <c r="B532" s="25"/>
      <c r="C532" s="25"/>
      <c r="D532" s="27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</row>
    <row r="533" spans="1:88">
      <c r="A533" s="25"/>
      <c r="B533" s="25"/>
      <c r="C533" s="25"/>
      <c r="D533" s="27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  <c r="CD533" s="25"/>
      <c r="CE533" s="25"/>
      <c r="CF533" s="25"/>
      <c r="CG533" s="25"/>
      <c r="CH533" s="25"/>
      <c r="CI533" s="25"/>
      <c r="CJ533" s="25"/>
    </row>
    <row r="534" spans="1:88">
      <c r="A534" s="25"/>
      <c r="B534" s="25"/>
      <c r="C534" s="25"/>
      <c r="D534" s="27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  <c r="CD534" s="25"/>
      <c r="CE534" s="25"/>
      <c r="CF534" s="25"/>
      <c r="CG534" s="25"/>
      <c r="CH534" s="25"/>
      <c r="CI534" s="25"/>
      <c r="CJ534" s="25"/>
    </row>
    <row r="535" spans="1:88">
      <c r="A535" s="25"/>
      <c r="B535" s="25"/>
      <c r="C535" s="25"/>
      <c r="D535" s="27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  <c r="CD535" s="25"/>
      <c r="CE535" s="25"/>
      <c r="CF535" s="25"/>
      <c r="CG535" s="25"/>
      <c r="CH535" s="25"/>
      <c r="CI535" s="25"/>
      <c r="CJ535" s="25"/>
    </row>
    <row r="536" spans="1:88">
      <c r="A536" s="25"/>
      <c r="B536" s="25"/>
      <c r="C536" s="25"/>
      <c r="D536" s="27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</row>
    <row r="537" spans="1:88">
      <c r="A537" s="25"/>
      <c r="B537" s="25"/>
      <c r="C537" s="25"/>
      <c r="D537" s="27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  <c r="CD537" s="25"/>
      <c r="CE537" s="25"/>
      <c r="CF537" s="25"/>
      <c r="CG537" s="25"/>
      <c r="CH537" s="25"/>
      <c r="CI537" s="25"/>
      <c r="CJ537" s="25"/>
    </row>
    <row r="538" spans="1:88">
      <c r="A538" s="25"/>
      <c r="B538" s="25"/>
      <c r="C538" s="25"/>
      <c r="D538" s="27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  <c r="CD538" s="25"/>
      <c r="CE538" s="25"/>
      <c r="CF538" s="25"/>
      <c r="CG538" s="25"/>
      <c r="CH538" s="25"/>
      <c r="CI538" s="25"/>
      <c r="CJ538" s="25"/>
    </row>
    <row r="539" spans="1:88">
      <c r="A539" s="25"/>
      <c r="B539" s="25"/>
      <c r="C539" s="25"/>
      <c r="D539" s="27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  <c r="CD539" s="25"/>
      <c r="CE539" s="25"/>
      <c r="CF539" s="25"/>
      <c r="CG539" s="25"/>
      <c r="CH539" s="25"/>
      <c r="CI539" s="25"/>
      <c r="CJ539" s="25"/>
    </row>
    <row r="540" spans="1:88">
      <c r="A540" s="25"/>
      <c r="B540" s="25"/>
      <c r="C540" s="25"/>
      <c r="D540" s="27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</row>
    <row r="541" spans="1:88">
      <c r="A541" s="25"/>
      <c r="B541" s="25"/>
      <c r="C541" s="25"/>
      <c r="D541" s="27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  <c r="CD541" s="25"/>
      <c r="CE541" s="25"/>
      <c r="CF541" s="25"/>
      <c r="CG541" s="25"/>
      <c r="CH541" s="25"/>
      <c r="CI541" s="25"/>
      <c r="CJ541" s="25"/>
    </row>
    <row r="542" spans="1:88">
      <c r="A542" s="25"/>
      <c r="B542" s="25"/>
      <c r="C542" s="25"/>
      <c r="D542" s="27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  <c r="CD542" s="25"/>
      <c r="CE542" s="25"/>
      <c r="CF542" s="25"/>
      <c r="CG542" s="25"/>
      <c r="CH542" s="25"/>
      <c r="CI542" s="25"/>
      <c r="CJ542" s="25"/>
    </row>
    <row r="543" spans="1:88">
      <c r="A543" s="25"/>
      <c r="B543" s="25"/>
      <c r="C543" s="25"/>
      <c r="D543" s="27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  <c r="CD543" s="25"/>
      <c r="CE543" s="25"/>
      <c r="CF543" s="25"/>
      <c r="CG543" s="25"/>
      <c r="CH543" s="25"/>
      <c r="CI543" s="25"/>
      <c r="CJ543" s="25"/>
    </row>
    <row r="544" spans="1:88">
      <c r="A544" s="25"/>
      <c r="B544" s="25"/>
      <c r="C544" s="25"/>
      <c r="D544" s="27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</row>
    <row r="545" spans="1:88">
      <c r="A545" s="25"/>
      <c r="B545" s="25"/>
      <c r="C545" s="25"/>
      <c r="D545" s="27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</row>
    <row r="546" spans="1:88">
      <c r="A546" s="25"/>
      <c r="B546" s="25"/>
      <c r="C546" s="25"/>
      <c r="D546" s="27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</row>
    <row r="547" spans="1:88">
      <c r="A547" s="25"/>
      <c r="B547" s="25"/>
      <c r="C547" s="25"/>
      <c r="D547" s="27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</row>
    <row r="548" spans="1:88">
      <c r="A548" s="25"/>
      <c r="B548" s="25"/>
      <c r="C548" s="25"/>
      <c r="D548" s="27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</row>
    <row r="549" spans="1:88">
      <c r="A549" s="25"/>
      <c r="B549" s="25"/>
      <c r="C549" s="25"/>
      <c r="D549" s="27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  <c r="CD549" s="25"/>
      <c r="CE549" s="25"/>
      <c r="CF549" s="25"/>
      <c r="CG549" s="25"/>
      <c r="CH549" s="25"/>
      <c r="CI549" s="25"/>
      <c r="CJ549" s="25"/>
    </row>
    <row r="550" spans="1:88">
      <c r="A550" s="25"/>
      <c r="B550" s="25"/>
      <c r="C550" s="25"/>
      <c r="D550" s="27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5"/>
      <c r="CA550" s="25"/>
      <c r="CB550" s="25"/>
      <c r="CC550" s="25"/>
      <c r="CD550" s="25"/>
      <c r="CE550" s="25"/>
      <c r="CF550" s="25"/>
      <c r="CG550" s="25"/>
      <c r="CH550" s="25"/>
      <c r="CI550" s="25"/>
      <c r="CJ550" s="25"/>
    </row>
    <row r="551" spans="1:88">
      <c r="A551" s="25"/>
      <c r="B551" s="25"/>
      <c r="C551" s="25"/>
      <c r="D551" s="27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5"/>
      <c r="CA551" s="25"/>
      <c r="CB551" s="25"/>
      <c r="CC551" s="25"/>
      <c r="CD551" s="25"/>
      <c r="CE551" s="25"/>
      <c r="CF551" s="25"/>
      <c r="CG551" s="25"/>
      <c r="CH551" s="25"/>
      <c r="CI551" s="25"/>
      <c r="CJ551" s="25"/>
    </row>
    <row r="552" spans="1:88">
      <c r="A552" s="25"/>
      <c r="B552" s="25"/>
      <c r="C552" s="25"/>
      <c r="D552" s="27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5"/>
      <c r="CA552" s="25"/>
      <c r="CB552" s="25"/>
      <c r="CC552" s="25"/>
      <c r="CD552" s="25"/>
      <c r="CE552" s="25"/>
      <c r="CF552" s="25"/>
      <c r="CG552" s="25"/>
      <c r="CH552" s="25"/>
      <c r="CI552" s="25"/>
      <c r="CJ552" s="25"/>
    </row>
    <row r="553" spans="1:88">
      <c r="A553" s="25"/>
      <c r="B553" s="25"/>
      <c r="C553" s="25"/>
      <c r="D553" s="27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5"/>
      <c r="CA553" s="25"/>
      <c r="CB553" s="25"/>
      <c r="CC553" s="25"/>
      <c r="CD553" s="25"/>
      <c r="CE553" s="25"/>
      <c r="CF553" s="25"/>
      <c r="CG553" s="25"/>
      <c r="CH553" s="25"/>
      <c r="CI553" s="25"/>
      <c r="CJ553" s="25"/>
    </row>
    <row r="554" spans="1:88">
      <c r="A554" s="25"/>
      <c r="B554" s="25"/>
      <c r="C554" s="25"/>
      <c r="D554" s="27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5"/>
      <c r="CA554" s="25"/>
      <c r="CB554" s="25"/>
      <c r="CC554" s="25"/>
      <c r="CD554" s="25"/>
      <c r="CE554" s="25"/>
      <c r="CF554" s="25"/>
      <c r="CG554" s="25"/>
      <c r="CH554" s="25"/>
      <c r="CI554" s="25"/>
      <c r="CJ554" s="25"/>
    </row>
    <row r="555" spans="1:88">
      <c r="A555" s="25"/>
      <c r="B555" s="25"/>
      <c r="C555" s="25"/>
      <c r="D555" s="27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</row>
    <row r="556" spans="1:88">
      <c r="A556" s="25"/>
      <c r="B556" s="25"/>
      <c r="C556" s="25"/>
      <c r="D556" s="27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</row>
    <row r="557" spans="1:88">
      <c r="A557" s="25"/>
      <c r="B557" s="25"/>
      <c r="C557" s="25"/>
      <c r="D557" s="27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  <c r="CD557" s="25"/>
      <c r="CE557" s="25"/>
      <c r="CF557" s="25"/>
      <c r="CG557" s="25"/>
      <c r="CH557" s="25"/>
      <c r="CI557" s="25"/>
      <c r="CJ557" s="25"/>
    </row>
    <row r="558" spans="1:88">
      <c r="A558" s="25"/>
      <c r="B558" s="25"/>
      <c r="C558" s="25"/>
      <c r="D558" s="27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  <c r="CD558" s="25"/>
      <c r="CE558" s="25"/>
      <c r="CF558" s="25"/>
      <c r="CG558" s="25"/>
      <c r="CH558" s="25"/>
      <c r="CI558" s="25"/>
      <c r="CJ558" s="25"/>
    </row>
    <row r="559" spans="1:88">
      <c r="A559" s="25"/>
      <c r="B559" s="25"/>
      <c r="C559" s="25"/>
      <c r="D559" s="27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  <c r="CD559" s="25"/>
      <c r="CE559" s="25"/>
      <c r="CF559" s="25"/>
      <c r="CG559" s="25"/>
      <c r="CH559" s="25"/>
      <c r="CI559" s="25"/>
      <c r="CJ559" s="25"/>
    </row>
    <row r="560" spans="1:88">
      <c r="A560" s="25"/>
      <c r="B560" s="25"/>
      <c r="C560" s="25"/>
      <c r="D560" s="27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</row>
    <row r="561" spans="1:88">
      <c r="A561" s="25"/>
      <c r="B561" s="25"/>
      <c r="C561" s="25"/>
      <c r="D561" s="27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  <c r="CD561" s="25"/>
      <c r="CE561" s="25"/>
      <c r="CF561" s="25"/>
      <c r="CG561" s="25"/>
      <c r="CH561" s="25"/>
      <c r="CI561" s="25"/>
      <c r="CJ561" s="25"/>
    </row>
    <row r="562" spans="1:88">
      <c r="A562" s="25"/>
      <c r="B562" s="25"/>
      <c r="C562" s="25"/>
      <c r="D562" s="27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5"/>
      <c r="CA562" s="25"/>
      <c r="CB562" s="25"/>
      <c r="CC562" s="25"/>
      <c r="CD562" s="25"/>
      <c r="CE562" s="25"/>
      <c r="CF562" s="25"/>
      <c r="CG562" s="25"/>
      <c r="CH562" s="25"/>
      <c r="CI562" s="25"/>
      <c r="CJ562" s="25"/>
    </row>
    <row r="563" spans="1:88">
      <c r="A563" s="25"/>
      <c r="B563" s="25"/>
      <c r="C563" s="25"/>
      <c r="D563" s="27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  <c r="CD563" s="25"/>
      <c r="CE563" s="25"/>
      <c r="CF563" s="25"/>
      <c r="CG563" s="25"/>
      <c r="CH563" s="25"/>
      <c r="CI563" s="25"/>
      <c r="CJ563" s="25"/>
    </row>
    <row r="564" spans="1:88">
      <c r="A564" s="25"/>
      <c r="B564" s="25"/>
      <c r="C564" s="25"/>
      <c r="D564" s="27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</row>
    <row r="565" spans="1:88">
      <c r="A565" s="25"/>
      <c r="B565" s="25"/>
      <c r="C565" s="25"/>
      <c r="D565" s="27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  <c r="CD565" s="25"/>
      <c r="CE565" s="25"/>
      <c r="CF565" s="25"/>
      <c r="CG565" s="25"/>
      <c r="CH565" s="25"/>
      <c r="CI565" s="25"/>
      <c r="CJ565" s="25"/>
    </row>
    <row r="566" spans="1:88">
      <c r="A566" s="25"/>
      <c r="B566" s="25"/>
      <c r="C566" s="25"/>
      <c r="D566" s="27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  <c r="CD566" s="25"/>
      <c r="CE566" s="25"/>
      <c r="CF566" s="25"/>
      <c r="CG566" s="25"/>
      <c r="CH566" s="25"/>
      <c r="CI566" s="25"/>
      <c r="CJ566" s="25"/>
    </row>
    <row r="567" spans="1:88">
      <c r="A567" s="25"/>
      <c r="B567" s="25"/>
      <c r="C567" s="25"/>
      <c r="D567" s="27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  <c r="CD567" s="25"/>
      <c r="CE567" s="25"/>
      <c r="CF567" s="25"/>
      <c r="CG567" s="25"/>
      <c r="CH567" s="25"/>
      <c r="CI567" s="25"/>
      <c r="CJ567" s="25"/>
    </row>
    <row r="568" spans="1:88">
      <c r="A568" s="25"/>
      <c r="B568" s="25"/>
      <c r="C568" s="25"/>
      <c r="D568" s="27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  <c r="CD568" s="25"/>
      <c r="CE568" s="25"/>
      <c r="CF568" s="25"/>
      <c r="CG568" s="25"/>
      <c r="CH568" s="25"/>
      <c r="CI568" s="25"/>
      <c r="CJ568" s="25"/>
    </row>
    <row r="569" spans="1:88">
      <c r="A569" s="25"/>
      <c r="B569" s="25"/>
      <c r="C569" s="25"/>
      <c r="D569" s="27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  <c r="CD569" s="25"/>
      <c r="CE569" s="25"/>
      <c r="CF569" s="25"/>
      <c r="CG569" s="25"/>
      <c r="CH569" s="25"/>
      <c r="CI569" s="25"/>
      <c r="CJ569" s="25"/>
    </row>
    <row r="570" spans="1:88">
      <c r="A570" s="25"/>
      <c r="B570" s="25"/>
      <c r="C570" s="25"/>
      <c r="D570" s="27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  <c r="CD570" s="25"/>
      <c r="CE570" s="25"/>
      <c r="CF570" s="25"/>
      <c r="CG570" s="25"/>
      <c r="CH570" s="25"/>
      <c r="CI570" s="25"/>
      <c r="CJ570" s="25"/>
    </row>
    <row r="571" spans="1:88">
      <c r="A571" s="25"/>
      <c r="B571" s="25"/>
      <c r="C571" s="25"/>
      <c r="D571" s="27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  <c r="CD571" s="25"/>
      <c r="CE571" s="25"/>
      <c r="CF571" s="25"/>
      <c r="CG571" s="25"/>
      <c r="CH571" s="25"/>
      <c r="CI571" s="25"/>
      <c r="CJ571" s="25"/>
    </row>
    <row r="572" spans="1:88">
      <c r="A572" s="25"/>
      <c r="B572" s="25"/>
      <c r="C572" s="25"/>
      <c r="D572" s="27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</row>
    <row r="573" spans="1:88">
      <c r="A573" s="25"/>
      <c r="B573" s="25"/>
      <c r="C573" s="25"/>
      <c r="D573" s="27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  <c r="CD573" s="25"/>
      <c r="CE573" s="25"/>
      <c r="CF573" s="25"/>
      <c r="CG573" s="25"/>
      <c r="CH573" s="25"/>
      <c r="CI573" s="25"/>
      <c r="CJ573" s="25"/>
    </row>
    <row r="574" spans="1:88">
      <c r="A574" s="25"/>
      <c r="B574" s="25"/>
      <c r="C574" s="25"/>
      <c r="D574" s="27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  <c r="CD574" s="25"/>
      <c r="CE574" s="25"/>
      <c r="CF574" s="25"/>
      <c r="CG574" s="25"/>
      <c r="CH574" s="25"/>
      <c r="CI574" s="25"/>
      <c r="CJ574" s="25"/>
    </row>
    <row r="575" spans="1:88">
      <c r="A575" s="25"/>
      <c r="B575" s="25"/>
      <c r="C575" s="25"/>
      <c r="D575" s="27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  <c r="CD575" s="25"/>
      <c r="CE575" s="25"/>
      <c r="CF575" s="25"/>
      <c r="CG575" s="25"/>
      <c r="CH575" s="25"/>
      <c r="CI575" s="25"/>
      <c r="CJ575" s="25"/>
    </row>
    <row r="576" spans="1:88">
      <c r="A576" s="25"/>
      <c r="B576" s="25"/>
      <c r="C576" s="25"/>
      <c r="D576" s="27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</row>
    <row r="577" spans="1:88">
      <c r="A577" s="25"/>
      <c r="B577" s="25"/>
      <c r="C577" s="25"/>
      <c r="D577" s="27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5"/>
      <c r="CA577" s="25"/>
      <c r="CB577" s="25"/>
      <c r="CC577" s="25"/>
      <c r="CD577" s="25"/>
      <c r="CE577" s="25"/>
      <c r="CF577" s="25"/>
      <c r="CG577" s="25"/>
      <c r="CH577" s="25"/>
      <c r="CI577" s="25"/>
      <c r="CJ577" s="25"/>
    </row>
    <row r="578" spans="1:88">
      <c r="A578" s="25"/>
      <c r="B578" s="25"/>
      <c r="C578" s="25"/>
      <c r="D578" s="27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  <c r="CD578" s="25"/>
      <c r="CE578" s="25"/>
      <c r="CF578" s="25"/>
      <c r="CG578" s="25"/>
      <c r="CH578" s="25"/>
      <c r="CI578" s="25"/>
      <c r="CJ578" s="25"/>
    </row>
    <row r="579" spans="1:88">
      <c r="A579" s="25"/>
      <c r="B579" s="25"/>
      <c r="C579" s="25"/>
      <c r="D579" s="27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  <c r="CD579" s="25"/>
      <c r="CE579" s="25"/>
      <c r="CF579" s="25"/>
      <c r="CG579" s="25"/>
      <c r="CH579" s="25"/>
      <c r="CI579" s="25"/>
      <c r="CJ579" s="25"/>
    </row>
    <row r="580" spans="1:88">
      <c r="A580" s="25"/>
      <c r="B580" s="25"/>
      <c r="C580" s="25"/>
      <c r="D580" s="27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5"/>
      <c r="CA580" s="25"/>
      <c r="CB580" s="25"/>
      <c r="CC580" s="25"/>
      <c r="CD580" s="25"/>
      <c r="CE580" s="25"/>
      <c r="CF580" s="25"/>
      <c r="CG580" s="25"/>
      <c r="CH580" s="25"/>
      <c r="CI580" s="25"/>
      <c r="CJ580" s="25"/>
    </row>
    <row r="581" spans="1:88">
      <c r="A581" s="25"/>
      <c r="B581" s="25"/>
      <c r="C581" s="25"/>
      <c r="D581" s="27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  <c r="CD581" s="25"/>
      <c r="CE581" s="25"/>
      <c r="CF581" s="25"/>
      <c r="CG581" s="25"/>
      <c r="CH581" s="25"/>
      <c r="CI581" s="25"/>
      <c r="CJ581" s="25"/>
    </row>
    <row r="582" spans="1:88">
      <c r="A582" s="25"/>
      <c r="B582" s="25"/>
      <c r="C582" s="25"/>
      <c r="D582" s="27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5"/>
      <c r="CA582" s="25"/>
      <c r="CB582" s="25"/>
      <c r="CC582" s="25"/>
      <c r="CD582" s="25"/>
      <c r="CE582" s="25"/>
      <c r="CF582" s="25"/>
      <c r="CG582" s="25"/>
      <c r="CH582" s="25"/>
      <c r="CI582" s="25"/>
      <c r="CJ582" s="25"/>
    </row>
    <row r="583" spans="1:88">
      <c r="A583" s="25"/>
      <c r="B583" s="25"/>
      <c r="C583" s="25"/>
      <c r="D583" s="27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5"/>
      <c r="CA583" s="25"/>
      <c r="CB583" s="25"/>
      <c r="CC583" s="25"/>
      <c r="CD583" s="25"/>
      <c r="CE583" s="25"/>
      <c r="CF583" s="25"/>
      <c r="CG583" s="25"/>
      <c r="CH583" s="25"/>
      <c r="CI583" s="25"/>
      <c r="CJ583" s="25"/>
    </row>
    <row r="584" spans="1:88">
      <c r="A584" s="25"/>
      <c r="B584" s="25"/>
      <c r="C584" s="25"/>
      <c r="D584" s="27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</row>
    <row r="585" spans="1:88">
      <c r="A585" s="25"/>
      <c r="B585" s="25"/>
      <c r="C585" s="25"/>
      <c r="D585" s="27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</row>
    <row r="586" spans="1:88">
      <c r="A586" s="25"/>
      <c r="B586" s="25"/>
      <c r="C586" s="25"/>
      <c r="D586" s="27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  <c r="CD586" s="25"/>
      <c r="CE586" s="25"/>
      <c r="CF586" s="25"/>
      <c r="CG586" s="25"/>
      <c r="CH586" s="25"/>
      <c r="CI586" s="25"/>
      <c r="CJ586" s="25"/>
    </row>
    <row r="587" spans="1:88">
      <c r="A587" s="25"/>
      <c r="B587" s="25"/>
      <c r="C587" s="25"/>
      <c r="D587" s="27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5"/>
      <c r="CA587" s="25"/>
      <c r="CB587" s="25"/>
      <c r="CC587" s="25"/>
      <c r="CD587" s="25"/>
      <c r="CE587" s="25"/>
      <c r="CF587" s="25"/>
      <c r="CG587" s="25"/>
      <c r="CH587" s="25"/>
      <c r="CI587" s="25"/>
      <c r="CJ587" s="25"/>
    </row>
    <row r="588" spans="1:88">
      <c r="A588" s="25"/>
      <c r="B588" s="25"/>
      <c r="C588" s="25"/>
      <c r="D588" s="27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5"/>
      <c r="CA588" s="25"/>
      <c r="CB588" s="25"/>
      <c r="CC588" s="25"/>
      <c r="CD588" s="25"/>
      <c r="CE588" s="25"/>
      <c r="CF588" s="25"/>
      <c r="CG588" s="25"/>
      <c r="CH588" s="25"/>
      <c r="CI588" s="25"/>
      <c r="CJ588" s="25"/>
    </row>
    <row r="589" spans="1:88">
      <c r="A589" s="25"/>
      <c r="B589" s="25"/>
      <c r="C589" s="25"/>
      <c r="D589" s="27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5"/>
      <c r="CA589" s="25"/>
      <c r="CB589" s="25"/>
      <c r="CC589" s="25"/>
      <c r="CD589" s="25"/>
      <c r="CE589" s="25"/>
      <c r="CF589" s="25"/>
      <c r="CG589" s="25"/>
      <c r="CH589" s="25"/>
      <c r="CI589" s="25"/>
      <c r="CJ589" s="25"/>
    </row>
    <row r="590" spans="1:88">
      <c r="A590" s="25"/>
      <c r="B590" s="25"/>
      <c r="C590" s="25"/>
      <c r="D590" s="27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5"/>
      <c r="CA590" s="25"/>
      <c r="CB590" s="25"/>
      <c r="CC590" s="25"/>
      <c r="CD590" s="25"/>
      <c r="CE590" s="25"/>
      <c r="CF590" s="25"/>
      <c r="CG590" s="25"/>
      <c r="CH590" s="25"/>
      <c r="CI590" s="25"/>
      <c r="CJ590" s="25"/>
    </row>
    <row r="591" spans="1:88">
      <c r="A591" s="25"/>
      <c r="B591" s="25"/>
      <c r="C591" s="25"/>
      <c r="D591" s="27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  <c r="CD591" s="25"/>
      <c r="CE591" s="25"/>
      <c r="CF591" s="25"/>
      <c r="CG591" s="25"/>
      <c r="CH591" s="25"/>
      <c r="CI591" s="25"/>
      <c r="CJ591" s="25"/>
    </row>
    <row r="592" spans="1:88">
      <c r="A592" s="25"/>
      <c r="B592" s="25"/>
      <c r="C592" s="25"/>
      <c r="D592" s="27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</row>
    <row r="593" spans="1:88">
      <c r="A593" s="25"/>
      <c r="B593" s="25"/>
      <c r="C593" s="25"/>
      <c r="D593" s="27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5"/>
      <c r="CA593" s="25"/>
      <c r="CB593" s="25"/>
      <c r="CC593" s="25"/>
      <c r="CD593" s="25"/>
      <c r="CE593" s="25"/>
      <c r="CF593" s="25"/>
      <c r="CG593" s="25"/>
      <c r="CH593" s="25"/>
      <c r="CI593" s="25"/>
      <c r="CJ593" s="25"/>
    </row>
    <row r="594" spans="1:88">
      <c r="A594" s="25"/>
      <c r="B594" s="25"/>
      <c r="C594" s="25"/>
      <c r="D594" s="27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5"/>
      <c r="CA594" s="25"/>
      <c r="CB594" s="25"/>
      <c r="CC594" s="25"/>
      <c r="CD594" s="25"/>
      <c r="CE594" s="25"/>
      <c r="CF594" s="25"/>
      <c r="CG594" s="25"/>
      <c r="CH594" s="25"/>
      <c r="CI594" s="25"/>
      <c r="CJ594" s="25"/>
    </row>
    <row r="595" spans="1:88">
      <c r="A595" s="25"/>
      <c r="B595" s="25"/>
      <c r="C595" s="25"/>
      <c r="D595" s="27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5"/>
      <c r="CA595" s="25"/>
      <c r="CB595" s="25"/>
      <c r="CC595" s="25"/>
      <c r="CD595" s="25"/>
      <c r="CE595" s="25"/>
      <c r="CF595" s="25"/>
      <c r="CG595" s="25"/>
      <c r="CH595" s="25"/>
      <c r="CI595" s="25"/>
      <c r="CJ595" s="25"/>
    </row>
    <row r="596" spans="1:88">
      <c r="A596" s="25"/>
      <c r="B596" s="25"/>
      <c r="C596" s="25"/>
      <c r="D596" s="27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5"/>
      <c r="CA596" s="25"/>
      <c r="CB596" s="25"/>
      <c r="CC596" s="25"/>
      <c r="CD596" s="25"/>
      <c r="CE596" s="25"/>
      <c r="CF596" s="25"/>
      <c r="CG596" s="25"/>
      <c r="CH596" s="25"/>
      <c r="CI596" s="25"/>
      <c r="CJ596" s="25"/>
    </row>
    <row r="597" spans="1:88">
      <c r="A597" s="25"/>
      <c r="B597" s="25"/>
      <c r="C597" s="25"/>
      <c r="D597" s="27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5"/>
      <c r="CA597" s="25"/>
      <c r="CB597" s="25"/>
      <c r="CC597" s="25"/>
      <c r="CD597" s="25"/>
      <c r="CE597" s="25"/>
      <c r="CF597" s="25"/>
      <c r="CG597" s="25"/>
      <c r="CH597" s="25"/>
      <c r="CI597" s="25"/>
      <c r="CJ597" s="25"/>
    </row>
    <row r="598" spans="1:88">
      <c r="A598" s="25"/>
      <c r="B598" s="25"/>
      <c r="C598" s="25"/>
      <c r="D598" s="27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5"/>
      <c r="CA598" s="25"/>
      <c r="CB598" s="25"/>
      <c r="CC598" s="25"/>
      <c r="CD598" s="25"/>
      <c r="CE598" s="25"/>
      <c r="CF598" s="25"/>
      <c r="CG598" s="25"/>
      <c r="CH598" s="25"/>
      <c r="CI598" s="25"/>
      <c r="CJ598" s="25"/>
    </row>
    <row r="599" spans="1:88">
      <c r="A599" s="25"/>
      <c r="B599" s="25"/>
      <c r="C599" s="25"/>
      <c r="D599" s="27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5"/>
      <c r="CA599" s="25"/>
      <c r="CB599" s="25"/>
      <c r="CC599" s="25"/>
      <c r="CD599" s="25"/>
      <c r="CE599" s="25"/>
      <c r="CF599" s="25"/>
      <c r="CG599" s="25"/>
      <c r="CH599" s="25"/>
      <c r="CI599" s="25"/>
      <c r="CJ599" s="25"/>
    </row>
    <row r="600" spans="1:88">
      <c r="A600" s="25"/>
      <c r="B600" s="25"/>
      <c r="C600" s="25"/>
      <c r="D600" s="27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</row>
    <row r="601" spans="1:88">
      <c r="A601" s="25"/>
      <c r="B601" s="25"/>
      <c r="C601" s="25"/>
      <c r="D601" s="27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5"/>
      <c r="CA601" s="25"/>
      <c r="CB601" s="25"/>
      <c r="CC601" s="25"/>
      <c r="CD601" s="25"/>
      <c r="CE601" s="25"/>
      <c r="CF601" s="25"/>
      <c r="CG601" s="25"/>
      <c r="CH601" s="25"/>
      <c r="CI601" s="25"/>
      <c r="CJ601" s="25"/>
    </row>
    <row r="602" spans="1:88">
      <c r="A602" s="25"/>
      <c r="B602" s="25"/>
      <c r="C602" s="25"/>
      <c r="D602" s="27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5"/>
      <c r="CA602" s="25"/>
      <c r="CB602" s="25"/>
      <c r="CC602" s="25"/>
      <c r="CD602" s="25"/>
      <c r="CE602" s="25"/>
      <c r="CF602" s="25"/>
      <c r="CG602" s="25"/>
      <c r="CH602" s="25"/>
      <c r="CI602" s="25"/>
      <c r="CJ602" s="25"/>
    </row>
    <row r="603" spans="1:88">
      <c r="A603" s="25"/>
      <c r="B603" s="25"/>
      <c r="C603" s="25"/>
      <c r="D603" s="27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5"/>
      <c r="CA603" s="25"/>
      <c r="CB603" s="25"/>
      <c r="CC603" s="25"/>
      <c r="CD603" s="25"/>
      <c r="CE603" s="25"/>
      <c r="CF603" s="25"/>
      <c r="CG603" s="25"/>
      <c r="CH603" s="25"/>
      <c r="CI603" s="25"/>
      <c r="CJ603" s="25"/>
    </row>
    <row r="604" spans="1:88">
      <c r="A604" s="25"/>
      <c r="B604" s="25"/>
      <c r="C604" s="25"/>
      <c r="D604" s="27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</row>
    <row r="605" spans="1:88">
      <c r="A605" s="25"/>
      <c r="B605" s="25"/>
      <c r="C605" s="25"/>
      <c r="D605" s="27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</row>
    <row r="606" spans="1:88">
      <c r="A606" s="25"/>
      <c r="B606" s="25"/>
      <c r="C606" s="25"/>
      <c r="D606" s="27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</row>
    <row r="607" spans="1:88">
      <c r="A607" s="25"/>
      <c r="B607" s="25"/>
      <c r="C607" s="25"/>
      <c r="D607" s="27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  <c r="CD607" s="25"/>
      <c r="CE607" s="25"/>
      <c r="CF607" s="25"/>
      <c r="CG607" s="25"/>
      <c r="CH607" s="25"/>
      <c r="CI607" s="25"/>
      <c r="CJ607" s="25"/>
    </row>
    <row r="608" spans="1:88">
      <c r="A608" s="25"/>
      <c r="B608" s="25"/>
      <c r="C608" s="25"/>
      <c r="D608" s="27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  <c r="CD608" s="25"/>
      <c r="CE608" s="25"/>
      <c r="CF608" s="25"/>
      <c r="CG608" s="25"/>
      <c r="CH608" s="25"/>
      <c r="CI608" s="25"/>
      <c r="CJ608" s="25"/>
    </row>
    <row r="609" spans="1:88">
      <c r="A609" s="25"/>
      <c r="B609" s="25"/>
      <c r="C609" s="25"/>
      <c r="D609" s="27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  <c r="CD609" s="25"/>
      <c r="CE609" s="25"/>
      <c r="CF609" s="25"/>
      <c r="CG609" s="25"/>
      <c r="CH609" s="25"/>
      <c r="CI609" s="25"/>
      <c r="CJ609" s="25"/>
    </row>
    <row r="610" spans="1:88">
      <c r="A610" s="25"/>
      <c r="B610" s="25"/>
      <c r="C610" s="25"/>
      <c r="D610" s="27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  <c r="CD610" s="25"/>
      <c r="CE610" s="25"/>
      <c r="CF610" s="25"/>
      <c r="CG610" s="25"/>
      <c r="CH610" s="25"/>
      <c r="CI610" s="25"/>
      <c r="CJ610" s="25"/>
    </row>
    <row r="611" spans="1:88">
      <c r="A611" s="25"/>
      <c r="B611" s="25"/>
      <c r="C611" s="25"/>
      <c r="D611" s="27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</row>
    <row r="612" spans="1:88">
      <c r="A612" s="25"/>
      <c r="B612" s="25"/>
      <c r="C612" s="25"/>
      <c r="D612" s="27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</row>
    <row r="613" spans="1:88">
      <c r="A613" s="25"/>
      <c r="B613" s="25"/>
      <c r="C613" s="25"/>
      <c r="D613" s="27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</row>
    <row r="614" spans="1:88">
      <c r="A614" s="25"/>
      <c r="B614" s="25"/>
      <c r="C614" s="25"/>
      <c r="D614" s="27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  <c r="CD614" s="25"/>
      <c r="CE614" s="25"/>
      <c r="CF614" s="25"/>
      <c r="CG614" s="25"/>
      <c r="CH614" s="25"/>
      <c r="CI614" s="25"/>
      <c r="CJ614" s="25"/>
    </row>
    <row r="615" spans="1:88">
      <c r="A615" s="25"/>
      <c r="B615" s="25"/>
      <c r="C615" s="25"/>
      <c r="D615" s="27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</row>
    <row r="616" spans="1:88">
      <c r="A616" s="25"/>
      <c r="B616" s="25"/>
      <c r="C616" s="25"/>
      <c r="D616" s="27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  <c r="CD616" s="25"/>
      <c r="CE616" s="25"/>
      <c r="CF616" s="25"/>
      <c r="CG616" s="25"/>
      <c r="CH616" s="25"/>
      <c r="CI616" s="25"/>
      <c r="CJ616" s="25"/>
    </row>
    <row r="617" spans="1:88">
      <c r="A617" s="25"/>
      <c r="B617" s="25"/>
      <c r="C617" s="25"/>
      <c r="D617" s="27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  <c r="CD617" s="25"/>
      <c r="CE617" s="25"/>
      <c r="CF617" s="25"/>
      <c r="CG617" s="25"/>
      <c r="CH617" s="25"/>
      <c r="CI617" s="25"/>
      <c r="CJ617" s="25"/>
    </row>
    <row r="618" spans="1:88">
      <c r="A618" s="25"/>
      <c r="B618" s="25"/>
      <c r="C618" s="25"/>
      <c r="D618" s="27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  <c r="CD618" s="25"/>
      <c r="CE618" s="25"/>
      <c r="CF618" s="25"/>
      <c r="CG618" s="25"/>
      <c r="CH618" s="25"/>
      <c r="CI618" s="25"/>
      <c r="CJ618" s="25"/>
    </row>
    <row r="619" spans="1:88">
      <c r="A619" s="25"/>
      <c r="B619" s="25"/>
      <c r="C619" s="25"/>
      <c r="D619" s="27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  <c r="CD619" s="25"/>
      <c r="CE619" s="25"/>
      <c r="CF619" s="25"/>
      <c r="CG619" s="25"/>
      <c r="CH619" s="25"/>
      <c r="CI619" s="25"/>
      <c r="CJ619" s="25"/>
    </row>
    <row r="620" spans="1:88">
      <c r="A620" s="25"/>
      <c r="B620" s="25"/>
      <c r="C620" s="25"/>
      <c r="D620" s="27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  <c r="CD620" s="25"/>
      <c r="CE620" s="25"/>
      <c r="CF620" s="25"/>
      <c r="CG620" s="25"/>
      <c r="CH620" s="25"/>
      <c r="CI620" s="25"/>
      <c r="CJ620" s="25"/>
    </row>
    <row r="621" spans="1:88">
      <c r="A621" s="25"/>
      <c r="B621" s="25"/>
      <c r="C621" s="25"/>
      <c r="D621" s="27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</row>
    <row r="622" spans="1:88">
      <c r="A622" s="25"/>
      <c r="B622" s="25"/>
      <c r="C622" s="25"/>
      <c r="D622" s="27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  <c r="CD622" s="25"/>
      <c r="CE622" s="25"/>
      <c r="CF622" s="25"/>
      <c r="CG622" s="25"/>
      <c r="CH622" s="25"/>
      <c r="CI622" s="25"/>
      <c r="CJ622" s="25"/>
    </row>
    <row r="623" spans="1:88">
      <c r="A623" s="25"/>
      <c r="B623" s="25"/>
      <c r="C623" s="25"/>
      <c r="D623" s="27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  <c r="CD623" s="25"/>
      <c r="CE623" s="25"/>
      <c r="CF623" s="25"/>
      <c r="CG623" s="25"/>
      <c r="CH623" s="25"/>
      <c r="CI623" s="25"/>
      <c r="CJ623" s="25"/>
    </row>
    <row r="624" spans="1:88">
      <c r="A624" s="25"/>
      <c r="B624" s="25"/>
      <c r="C624" s="25"/>
      <c r="D624" s="27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  <c r="CD624" s="25"/>
      <c r="CE624" s="25"/>
      <c r="CF624" s="25"/>
      <c r="CG624" s="25"/>
      <c r="CH624" s="25"/>
      <c r="CI624" s="25"/>
      <c r="CJ624" s="25"/>
    </row>
    <row r="625" spans="1:88">
      <c r="A625" s="25"/>
      <c r="B625" s="25"/>
      <c r="C625" s="25"/>
      <c r="D625" s="27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  <c r="CD625" s="25"/>
      <c r="CE625" s="25"/>
      <c r="CF625" s="25"/>
      <c r="CG625" s="25"/>
      <c r="CH625" s="25"/>
      <c r="CI625" s="25"/>
      <c r="CJ625" s="25"/>
    </row>
    <row r="626" spans="1:88">
      <c r="A626" s="25"/>
      <c r="B626" s="25"/>
      <c r="C626" s="25"/>
      <c r="D626" s="27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  <c r="CD626" s="25"/>
      <c r="CE626" s="25"/>
      <c r="CF626" s="25"/>
      <c r="CG626" s="25"/>
      <c r="CH626" s="25"/>
      <c r="CI626" s="25"/>
      <c r="CJ626" s="25"/>
    </row>
    <row r="627" spans="1:88">
      <c r="A627" s="25"/>
      <c r="B627" s="25"/>
      <c r="C627" s="25"/>
      <c r="D627" s="27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  <c r="CD627" s="25"/>
      <c r="CE627" s="25"/>
      <c r="CF627" s="25"/>
      <c r="CG627" s="25"/>
      <c r="CH627" s="25"/>
      <c r="CI627" s="25"/>
      <c r="CJ627" s="25"/>
    </row>
    <row r="628" spans="1:88">
      <c r="A628" s="25"/>
      <c r="B628" s="25"/>
      <c r="C628" s="25"/>
      <c r="D628" s="27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  <c r="CD628" s="25"/>
      <c r="CE628" s="25"/>
      <c r="CF628" s="25"/>
      <c r="CG628" s="25"/>
      <c r="CH628" s="25"/>
      <c r="CI628" s="25"/>
      <c r="CJ628" s="25"/>
    </row>
    <row r="629" spans="1:88">
      <c r="A629" s="25"/>
      <c r="B629" s="25"/>
      <c r="C629" s="25"/>
      <c r="D629" s="27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  <c r="CD629" s="25"/>
      <c r="CE629" s="25"/>
      <c r="CF629" s="25"/>
      <c r="CG629" s="25"/>
      <c r="CH629" s="25"/>
      <c r="CI629" s="25"/>
      <c r="CJ629" s="25"/>
    </row>
    <row r="630" spans="1:88">
      <c r="A630" s="25"/>
      <c r="B630" s="25"/>
      <c r="C630" s="25"/>
      <c r="D630" s="27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  <c r="CD630" s="25"/>
      <c r="CE630" s="25"/>
      <c r="CF630" s="25"/>
      <c r="CG630" s="25"/>
      <c r="CH630" s="25"/>
      <c r="CI630" s="25"/>
      <c r="CJ630" s="25"/>
    </row>
    <row r="631" spans="1:88">
      <c r="A631" s="25"/>
      <c r="B631" s="25"/>
      <c r="C631" s="25"/>
      <c r="D631" s="27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  <c r="CD631" s="25"/>
      <c r="CE631" s="25"/>
      <c r="CF631" s="25"/>
      <c r="CG631" s="25"/>
      <c r="CH631" s="25"/>
      <c r="CI631" s="25"/>
      <c r="CJ631" s="25"/>
    </row>
    <row r="632" spans="1:88">
      <c r="A632" s="25"/>
      <c r="B632" s="25"/>
      <c r="C632" s="25"/>
      <c r="D632" s="27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5"/>
      <c r="CA632" s="25"/>
      <c r="CB632" s="25"/>
      <c r="CC632" s="25"/>
      <c r="CD632" s="25"/>
      <c r="CE632" s="25"/>
      <c r="CF632" s="25"/>
      <c r="CG632" s="25"/>
      <c r="CH632" s="25"/>
      <c r="CI632" s="25"/>
      <c r="CJ632" s="25"/>
    </row>
    <row r="633" spans="1:88">
      <c r="A633" s="25"/>
      <c r="B633" s="25"/>
      <c r="C633" s="25"/>
      <c r="D633" s="27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5"/>
      <c r="CA633" s="25"/>
      <c r="CB633" s="25"/>
      <c r="CC633" s="25"/>
      <c r="CD633" s="25"/>
      <c r="CE633" s="25"/>
      <c r="CF633" s="25"/>
      <c r="CG633" s="25"/>
      <c r="CH633" s="25"/>
      <c r="CI633" s="25"/>
      <c r="CJ633" s="25"/>
    </row>
    <row r="634" spans="1:88">
      <c r="A634" s="25"/>
      <c r="B634" s="25"/>
      <c r="C634" s="25"/>
      <c r="D634" s="27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5"/>
      <c r="CA634" s="25"/>
      <c r="CB634" s="25"/>
      <c r="CC634" s="25"/>
      <c r="CD634" s="25"/>
      <c r="CE634" s="25"/>
      <c r="CF634" s="25"/>
      <c r="CG634" s="25"/>
      <c r="CH634" s="25"/>
      <c r="CI634" s="25"/>
      <c r="CJ634" s="25"/>
    </row>
    <row r="635" spans="1:88">
      <c r="A635" s="25"/>
      <c r="B635" s="25"/>
      <c r="C635" s="25"/>
      <c r="D635" s="27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  <c r="CD635" s="25"/>
      <c r="CE635" s="25"/>
      <c r="CF635" s="25"/>
      <c r="CG635" s="25"/>
      <c r="CH635" s="25"/>
      <c r="CI635" s="25"/>
      <c r="CJ635" s="25"/>
    </row>
    <row r="636" spans="1:88">
      <c r="A636" s="25"/>
      <c r="B636" s="25"/>
      <c r="C636" s="25"/>
      <c r="D636" s="27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  <c r="CD636" s="25"/>
      <c r="CE636" s="25"/>
      <c r="CF636" s="25"/>
      <c r="CG636" s="25"/>
      <c r="CH636" s="25"/>
      <c r="CI636" s="25"/>
      <c r="CJ636" s="25"/>
    </row>
    <row r="637" spans="1:88">
      <c r="A637" s="25"/>
      <c r="B637" s="25"/>
      <c r="C637" s="25"/>
      <c r="D637" s="27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  <c r="CD637" s="25"/>
      <c r="CE637" s="25"/>
      <c r="CF637" s="25"/>
      <c r="CG637" s="25"/>
      <c r="CH637" s="25"/>
      <c r="CI637" s="25"/>
      <c r="CJ637" s="25"/>
    </row>
    <row r="638" spans="1:88">
      <c r="A638" s="25"/>
      <c r="B638" s="25"/>
      <c r="C638" s="25"/>
      <c r="D638" s="27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  <c r="CD638" s="25"/>
      <c r="CE638" s="25"/>
      <c r="CF638" s="25"/>
      <c r="CG638" s="25"/>
      <c r="CH638" s="25"/>
      <c r="CI638" s="25"/>
      <c r="CJ638" s="25"/>
    </row>
    <row r="639" spans="1:88">
      <c r="A639" s="25"/>
      <c r="B639" s="25"/>
      <c r="C639" s="25"/>
      <c r="D639" s="27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  <c r="CD639" s="25"/>
      <c r="CE639" s="25"/>
      <c r="CF639" s="25"/>
      <c r="CG639" s="25"/>
      <c r="CH639" s="25"/>
      <c r="CI639" s="25"/>
      <c r="CJ639" s="25"/>
    </row>
  </sheetData>
  <sheetProtection password="F95B" sheet="1" objects="1" scenarios="1"/>
  <mergeCells count="35">
    <mergeCell ref="CG5:CJ5"/>
    <mergeCell ref="CA5:CA6"/>
    <mergeCell ref="CF5:CF6"/>
    <mergeCell ref="I5:L5"/>
    <mergeCell ref="M5:M6"/>
    <mergeCell ref="S5:V5"/>
    <mergeCell ref="CK5:CK6"/>
    <mergeCell ref="CP5:CP6"/>
    <mergeCell ref="CL5:CO5"/>
    <mergeCell ref="BQ5:BT5"/>
    <mergeCell ref="AM5:AP5"/>
    <mergeCell ref="AR5:AU5"/>
    <mergeCell ref="BP5:BP6"/>
    <mergeCell ref="AV5:AV6"/>
    <mergeCell ref="BA5:BA6"/>
    <mergeCell ref="AW5:AZ5"/>
    <mergeCell ref="BU5:BU6"/>
    <mergeCell ref="BV5:BZ5"/>
    <mergeCell ref="CB5:CE5"/>
    <mergeCell ref="A5:A6"/>
    <mergeCell ref="BG5:BJ5"/>
    <mergeCell ref="BL5:BO5"/>
    <mergeCell ref="BB5:BE5"/>
    <mergeCell ref="AH5:AK5"/>
    <mergeCell ref="AL5:AL6"/>
    <mergeCell ref="AQ5:AQ6"/>
    <mergeCell ref="BF5:BF6"/>
    <mergeCell ref="BK5:BK6"/>
    <mergeCell ref="D5:G5"/>
    <mergeCell ref="AC5:AF5"/>
    <mergeCell ref="AG5:AG6"/>
    <mergeCell ref="H5:H6"/>
    <mergeCell ref="W5:W6"/>
    <mergeCell ref="N5:Q5"/>
    <mergeCell ref="R5:R6"/>
  </mergeCells>
  <phoneticPr fontId="6" type="noConversion"/>
  <printOptions horizontalCentered="1" verticalCentered="1"/>
  <pageMargins left="0.5" right="0.5" top="0.25" bottom="0.25" header="0.3" footer="0.3"/>
  <pageSetup paperSize="143" scale="51" orientation="landscape" horizontalDpi="300" verticalDpi="300" r:id="rId1"/>
  <headerFooter alignWithMargins="0"/>
  <colBreaks count="2" manualBreakCount="2">
    <brk id="33" max="1048575" man="1"/>
    <brk id="5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SheetLayoutView="90" workbookViewId="0">
      <selection activeCell="E18" sqref="E18"/>
    </sheetView>
  </sheetViews>
  <sheetFormatPr defaultRowHeight="14.25"/>
  <cols>
    <col min="1" max="1" width="1.875" customWidth="1"/>
    <col min="2" max="2" width="18.125" customWidth="1"/>
    <col min="3" max="3" width="14.625" customWidth="1"/>
    <col min="4" max="5" width="9.125" customWidth="1"/>
    <col min="6" max="6" width="8.25" customWidth="1"/>
  </cols>
  <sheetData>
    <row r="1" spans="1:12" ht="22.9" customHeight="1">
      <c r="A1" s="14">
        <f>E1</f>
        <v>9997198575</v>
      </c>
      <c r="B1" s="15"/>
      <c r="C1" s="16" t="s">
        <v>92</v>
      </c>
      <c r="D1" s="16"/>
      <c r="E1" s="199">
        <v>9997198575</v>
      </c>
      <c r="F1" s="199"/>
      <c r="G1" s="15"/>
      <c r="H1" s="15"/>
      <c r="I1" s="15"/>
      <c r="J1" s="15"/>
      <c r="K1" s="15"/>
      <c r="L1" s="15"/>
    </row>
    <row r="2" spans="1:12">
      <c r="B2" s="15"/>
      <c r="C2" s="16" t="s">
        <v>91</v>
      </c>
      <c r="D2" s="16"/>
      <c r="E2" s="15"/>
      <c r="F2" s="15"/>
      <c r="G2" s="15"/>
      <c r="H2" s="15"/>
      <c r="I2" s="15"/>
      <c r="J2" s="15"/>
      <c r="K2" s="15"/>
      <c r="L2" s="15"/>
    </row>
    <row r="3" spans="1:1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>
      <c r="B4" s="204" t="s">
        <v>74</v>
      </c>
      <c r="C4" s="204"/>
      <c r="D4" s="204"/>
      <c r="E4" s="204"/>
      <c r="F4" s="204"/>
      <c r="G4" s="204"/>
      <c r="H4" s="13"/>
      <c r="I4" s="13"/>
      <c r="J4" s="17"/>
      <c r="K4" s="17"/>
      <c r="L4" s="17"/>
    </row>
    <row r="5" spans="1:12" ht="18">
      <c r="B5" s="204" t="s">
        <v>75</v>
      </c>
      <c r="C5" s="204"/>
      <c r="D5" s="204"/>
      <c r="E5" s="204"/>
      <c r="F5" s="204"/>
      <c r="G5" s="204"/>
      <c r="H5" s="13"/>
      <c r="I5" s="13"/>
      <c r="J5" s="17"/>
      <c r="K5" s="17"/>
      <c r="L5" s="17"/>
    </row>
    <row r="6" spans="1:12" ht="15">
      <c r="B6" s="205" t="str">
        <f>"TAHUN PELAJARAN 2013 - 2014 "</f>
        <v xml:space="preserve">TAHUN PELAJARAN 2013 - 2014 </v>
      </c>
      <c r="C6" s="205"/>
      <c r="D6" s="205"/>
      <c r="E6" s="205"/>
      <c r="F6" s="205"/>
      <c r="G6" s="205"/>
      <c r="H6" s="7"/>
      <c r="I6" s="7"/>
      <c r="J6" s="17"/>
      <c r="K6" s="17"/>
      <c r="L6" s="17"/>
    </row>
    <row r="7" spans="1:12">
      <c r="B7" s="6"/>
      <c r="C7" s="6"/>
      <c r="D7" s="6"/>
      <c r="E7" s="18"/>
      <c r="F7" s="6"/>
      <c r="G7" s="6"/>
      <c r="H7" s="6"/>
      <c r="I7" s="18"/>
      <c r="J7" s="17"/>
      <c r="K7" s="17"/>
      <c r="L7" s="17"/>
    </row>
    <row r="8" spans="1:12" ht="15.75">
      <c r="B8" s="7" t="s">
        <v>73</v>
      </c>
      <c r="C8" s="8" t="str">
        <f>":  "&amp;VLOOKUP($A$1,SMP,3,0)</f>
        <v>:  ANOF KRISDIANTO</v>
      </c>
      <c r="D8" s="9"/>
      <c r="E8" s="7"/>
      <c r="F8" s="12"/>
      <c r="G8" s="7"/>
      <c r="H8" s="8"/>
      <c r="I8" s="19"/>
      <c r="J8" s="17"/>
      <c r="K8" s="17"/>
      <c r="L8" s="17"/>
    </row>
    <row r="9" spans="1:12" ht="15.75">
      <c r="B9" s="7" t="s">
        <v>93</v>
      </c>
      <c r="C9" s="10" t="str">
        <f>":  "&amp;$A$1</f>
        <v>:  9997198575</v>
      </c>
      <c r="D9" s="9"/>
      <c r="E9" s="7"/>
      <c r="F9" s="12"/>
      <c r="G9" s="7"/>
      <c r="H9" s="8"/>
      <c r="I9" s="19"/>
      <c r="J9" s="17"/>
      <c r="K9" s="17"/>
      <c r="L9" s="17"/>
    </row>
    <row r="10" spans="1:12" ht="15.75">
      <c r="B10" s="7"/>
      <c r="C10" s="8"/>
      <c r="D10" s="9"/>
      <c r="E10" s="7"/>
      <c r="F10" s="12"/>
      <c r="G10" s="11"/>
      <c r="H10" s="12"/>
      <c r="I10" s="19"/>
      <c r="J10" s="17"/>
      <c r="K10" s="17"/>
      <c r="L10" s="17"/>
    </row>
    <row r="11" spans="1:12" ht="15.75">
      <c r="B11" s="201" t="s">
        <v>76</v>
      </c>
      <c r="C11" s="202" t="s">
        <v>77</v>
      </c>
      <c r="D11" s="200" t="s">
        <v>78</v>
      </c>
      <c r="E11" s="200"/>
      <c r="F11" s="200"/>
      <c r="G11" s="200"/>
      <c r="H11" s="8"/>
      <c r="I11" s="12"/>
      <c r="J11" s="17"/>
      <c r="K11" s="17"/>
      <c r="L11" s="17"/>
    </row>
    <row r="12" spans="1:12" ht="15">
      <c r="B12" s="201"/>
      <c r="C12" s="203"/>
      <c r="D12" s="20" t="s">
        <v>79</v>
      </c>
      <c r="E12" s="20" t="s">
        <v>80</v>
      </c>
      <c r="F12" s="20" t="s">
        <v>6</v>
      </c>
      <c r="G12" s="20" t="s">
        <v>7</v>
      </c>
      <c r="H12" s="17"/>
      <c r="I12" s="17"/>
      <c r="J12" s="17"/>
      <c r="K12" s="17"/>
      <c r="L12" s="17"/>
    </row>
    <row r="13" spans="1:12" ht="25.15" customHeight="1">
      <c r="B13" s="160" t="str">
        <f>IF(Tabel!$I$5="","-",Tabel!$I$5)</f>
        <v>PRIMAGAMA1</v>
      </c>
      <c r="C13" s="159" t="str">
        <f>IF(Tabel!$I$4="","-",Tabel!$I$4)</f>
        <v>31 Okt - 1 Nop 2013</v>
      </c>
      <c r="D13" s="21">
        <f>IF($A$1="","",VLOOKUP($A$1,SMP,9,0))</f>
        <v>6</v>
      </c>
      <c r="E13" s="21">
        <f>IF($A$1="","",VLOOKUP($A$1,SMP,10,0))</f>
        <v>7</v>
      </c>
      <c r="F13" s="21">
        <f>IF($A$1="","",VLOOKUP($A$1,SMP,11,0))</f>
        <v>8</v>
      </c>
      <c r="G13" s="21">
        <f>IF($A$1="","",VLOOKUP($A$1,SMP,12,0))</f>
        <v>5.5</v>
      </c>
      <c r="H13" s="17"/>
      <c r="I13" s="17"/>
      <c r="J13" s="17"/>
      <c r="K13" s="17"/>
      <c r="L13" s="17"/>
    </row>
    <row r="14" spans="1:12" ht="25.15" customHeight="1">
      <c r="B14" s="160" t="str">
        <f>IF(Tabel!$N$5="","-",Tabel!$N$5)</f>
        <v>AKGS 1</v>
      </c>
      <c r="C14" s="159" t="str">
        <f>IF(Tabel!$N$4="","-",Tabel!$N$4)</f>
        <v>14-15 Nopember 2013</v>
      </c>
      <c r="D14" s="21">
        <f>IF($A$1="","",VLOOKUP($A$1,SMP,14,0))</f>
        <v>8</v>
      </c>
      <c r="E14" s="21">
        <f>IF($A$1="","",VLOOKUP($A$1,SMP,15,0))</f>
        <v>8</v>
      </c>
      <c r="F14" s="21">
        <f>IF($A$1="","",VLOOKUP($A$1,SMP,16,0))</f>
        <v>7</v>
      </c>
      <c r="G14" s="21">
        <f>IF($A$1="","",VLOOKUP($A$1,SMP,17,0))</f>
        <v>8</v>
      </c>
      <c r="H14" s="17"/>
      <c r="I14" s="17"/>
      <c r="J14" s="17"/>
      <c r="K14" s="17"/>
      <c r="L14" s="17"/>
    </row>
    <row r="15" spans="1:12" ht="25.15" customHeight="1">
      <c r="B15" s="160" t="str">
        <f>IF(Tabel!$S$5="","-",Tabel!$S$5)</f>
        <v>SSC1</v>
      </c>
      <c r="C15" s="159" t="str">
        <f>IF(Tabel!$S$4="","-",Tabel!$S$4)</f>
        <v>12 - 13 Desember 2013</v>
      </c>
      <c r="D15" s="21">
        <f>IF($A$1="","",VLOOKUP($A$1,SMP,19,0))</f>
        <v>7</v>
      </c>
      <c r="E15" s="21">
        <f>IF($A$1="","",VLOOKUP($A$1,SMP,20,0))</f>
        <v>7</v>
      </c>
      <c r="F15" s="21">
        <f>IF($A$1="","",VLOOKUP($A$1,SMP,21,0))</f>
        <v>8</v>
      </c>
      <c r="G15" s="21">
        <f>IF($A$1="","",VLOOKUP($A$1,SMP,22,0))</f>
        <v>7</v>
      </c>
      <c r="H15" s="17"/>
      <c r="I15" s="17"/>
      <c r="J15" s="17"/>
      <c r="K15" s="17"/>
      <c r="L15" s="17"/>
    </row>
    <row r="16" spans="1:12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sheetProtection password="F95B" sheet="1" objects="1" scenarios="1"/>
  <protectedRanges>
    <protectedRange sqref="H6:H8 F6:G7 F11:H11 C6:D11" name="Range4"/>
  </protectedRanges>
  <mergeCells count="7">
    <mergeCell ref="E1:F1"/>
    <mergeCell ref="D11:G11"/>
    <mergeCell ref="B11:B12"/>
    <mergeCell ref="C11:C12"/>
    <mergeCell ref="B4:G4"/>
    <mergeCell ref="B5:G5"/>
    <mergeCell ref="B6:G6"/>
  </mergeCells>
  <pageMargins left="0.59055118110236227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</vt:lpstr>
      <vt:lpstr>Sheet1</vt:lpstr>
      <vt:lpstr>SMP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pc-1</cp:lastModifiedBy>
  <cp:lastPrinted>2014-01-18T01:42:17Z</cp:lastPrinted>
  <dcterms:created xsi:type="dcterms:W3CDTF">2009-11-10T07:19:05Z</dcterms:created>
  <dcterms:modified xsi:type="dcterms:W3CDTF">2014-01-18T02:07:13Z</dcterms:modified>
</cp:coreProperties>
</file>