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shboard\Sample\1\"/>
    </mc:Choice>
  </mc:AlternateContent>
  <bookViews>
    <workbookView xWindow="0" yWindow="0" windowWidth="19160" windowHeight="7010" activeTab="2"/>
  </bookViews>
  <sheets>
    <sheet name="Raw Data" sheetId="1" r:id="rId1"/>
    <sheet name="Pre-processing" sheetId="2" r:id="rId2"/>
    <sheet name="Dashboard" sheetId="3" r:id="rId3"/>
  </sheets>
  <calcPr calcId="162913"/>
</workbook>
</file>

<file path=xl/calcChain.xml><?xml version="1.0" encoding="utf-8"?>
<calcChain xmlns="http://schemas.openxmlformats.org/spreadsheetml/2006/main">
  <c r="B35" i="2" l="1"/>
  <c r="C35" i="2"/>
  <c r="A34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B34" i="2"/>
  <c r="C34" i="2"/>
  <c r="D17" i="2"/>
  <c r="C17" i="2" s="1"/>
  <c r="C18" i="2" s="1"/>
  <c r="D18" i="2"/>
  <c r="D20" i="2" s="1"/>
  <c r="S3" i="2"/>
  <c r="T3" i="2"/>
  <c r="U3" i="2"/>
  <c r="V3" i="2"/>
  <c r="W3" i="2"/>
  <c r="S4" i="2"/>
  <c r="T4" i="2"/>
  <c r="U4" i="2"/>
  <c r="D21" i="2"/>
  <c r="V4" i="2"/>
  <c r="W4" i="2"/>
  <c r="S5" i="2"/>
  <c r="T5" i="2"/>
  <c r="U5" i="2"/>
  <c r="V5" i="2"/>
  <c r="W5" i="2"/>
  <c r="S6" i="2"/>
  <c r="T6" i="2"/>
  <c r="U6" i="2"/>
  <c r="D23" i="2"/>
  <c r="V6" i="2"/>
  <c r="W6" i="2"/>
  <c r="S7" i="2"/>
  <c r="T7" i="2"/>
  <c r="U7" i="2"/>
  <c r="V7" i="2"/>
  <c r="W7" i="2"/>
  <c r="S8" i="2"/>
  <c r="T8" i="2"/>
  <c r="U8" i="2"/>
  <c r="D25" i="2"/>
  <c r="V8" i="2"/>
  <c r="W8" i="2"/>
  <c r="S9" i="2"/>
  <c r="T9" i="2"/>
  <c r="U9" i="2"/>
  <c r="V9" i="2"/>
  <c r="W9" i="2"/>
  <c r="S10" i="2"/>
  <c r="T10" i="2"/>
  <c r="U10" i="2"/>
  <c r="D27" i="2"/>
  <c r="V10" i="2"/>
  <c r="W10" i="2"/>
  <c r="S11" i="2"/>
  <c r="T11" i="2"/>
  <c r="U11" i="2"/>
  <c r="V11" i="2"/>
  <c r="W11" i="2"/>
  <c r="S12" i="2"/>
  <c r="T12" i="2"/>
  <c r="U12" i="2"/>
  <c r="D29" i="2"/>
  <c r="V12" i="2"/>
  <c r="W12" i="2"/>
  <c r="S13" i="2"/>
  <c r="T13" i="2"/>
  <c r="U13" i="2"/>
  <c r="V13" i="2"/>
  <c r="W13" i="2"/>
  <c r="S14" i="2"/>
  <c r="T14" i="2"/>
  <c r="U14" i="2"/>
  <c r="D31" i="2"/>
  <c r="V14" i="2"/>
  <c r="W14" i="2"/>
  <c r="S15" i="2"/>
  <c r="T15" i="2"/>
  <c r="U15" i="2"/>
  <c r="V15" i="2"/>
  <c r="W15" i="2"/>
  <c r="T2" i="2"/>
  <c r="U2" i="2"/>
  <c r="V2" i="2"/>
  <c r="W2" i="2"/>
  <c r="S2" i="2"/>
  <c r="U40" i="2"/>
  <c r="B42" i="2"/>
  <c r="C48" i="2"/>
  <c r="B48" i="2"/>
  <c r="T40" i="2"/>
  <c r="B43" i="2"/>
  <c r="I40" i="2"/>
  <c r="J40" i="2"/>
  <c r="E40" i="2"/>
  <c r="P40" i="2"/>
  <c r="V40" i="2"/>
  <c r="Q40" i="2"/>
  <c r="C40" i="2"/>
  <c r="D40" i="2"/>
  <c r="F40" i="2"/>
  <c r="G40" i="2"/>
  <c r="H40" i="2"/>
  <c r="K40" i="2"/>
  <c r="L40" i="2"/>
  <c r="M40" i="2"/>
  <c r="N40" i="2"/>
  <c r="O40" i="2"/>
  <c r="R40" i="2"/>
  <c r="S40" i="2"/>
  <c r="W40" i="2"/>
  <c r="X40" i="2"/>
  <c r="Y40" i="2"/>
  <c r="B40" i="2"/>
  <c r="V34" i="2"/>
  <c r="Q12" i="2"/>
  <c r="Q13" i="2"/>
  <c r="Q14" i="2"/>
  <c r="Q15" i="2"/>
  <c r="P9" i="2"/>
  <c r="Q9" i="2"/>
  <c r="P10" i="2"/>
  <c r="Q10" i="2"/>
  <c r="P11" i="2"/>
  <c r="Q11" i="2"/>
  <c r="Y6" i="2"/>
  <c r="L6" i="2"/>
  <c r="E6" i="2"/>
  <c r="J6" i="2"/>
  <c r="O6" i="2"/>
  <c r="Q6" i="2"/>
  <c r="Y7" i="2"/>
  <c r="L7" i="2"/>
  <c r="E7" i="2"/>
  <c r="J7" i="2"/>
  <c r="O7" i="2"/>
  <c r="Q7" i="2"/>
  <c r="Y8" i="2"/>
  <c r="L8" i="2"/>
  <c r="E8" i="2"/>
  <c r="J8" i="2"/>
  <c r="O8" i="2"/>
  <c r="Q8" i="2"/>
  <c r="S34" i="2"/>
  <c r="U34" i="2"/>
  <c r="Y34" i="2"/>
  <c r="L34" i="2"/>
  <c r="E34" i="2"/>
  <c r="J34" i="2"/>
  <c r="O34" i="2"/>
  <c r="T34" i="2"/>
  <c r="Y12" i="2"/>
  <c r="L12" i="2"/>
  <c r="E12" i="2"/>
  <c r="J12" i="2"/>
  <c r="O12" i="2"/>
  <c r="Y13" i="2"/>
  <c r="L13" i="2"/>
  <c r="E13" i="2"/>
  <c r="J13" i="2"/>
  <c r="O13" i="2"/>
  <c r="Y14" i="2"/>
  <c r="L14" i="2"/>
  <c r="E14" i="2"/>
  <c r="J14" i="2"/>
  <c r="O14" i="2"/>
  <c r="Y15" i="2"/>
  <c r="L15" i="2"/>
  <c r="E15" i="2"/>
  <c r="J15" i="2"/>
  <c r="O15" i="2"/>
  <c r="M9" i="2"/>
  <c r="R9" i="2"/>
  <c r="X9" i="2"/>
  <c r="K9" i="2"/>
  <c r="D9" i="2"/>
  <c r="I9" i="2"/>
  <c r="N9" i="2"/>
  <c r="Y9" i="2"/>
  <c r="L9" i="2"/>
  <c r="E9" i="2"/>
  <c r="J9" i="2"/>
  <c r="O9" i="2"/>
  <c r="M10" i="2"/>
  <c r="R10" i="2"/>
  <c r="X10" i="2"/>
  <c r="K10" i="2"/>
  <c r="D10" i="2"/>
  <c r="I10" i="2"/>
  <c r="N10" i="2"/>
  <c r="Y10" i="2"/>
  <c r="L10" i="2"/>
  <c r="E10" i="2"/>
  <c r="J10" i="2"/>
  <c r="O10" i="2"/>
  <c r="M11" i="2"/>
  <c r="R11" i="2"/>
  <c r="X11" i="2"/>
  <c r="K11" i="2"/>
  <c r="D11" i="2"/>
  <c r="I11" i="2"/>
  <c r="N11" i="2"/>
  <c r="Y11" i="2"/>
  <c r="L11" i="2"/>
  <c r="E11" i="2"/>
  <c r="J11" i="2"/>
  <c r="O11" i="2"/>
  <c r="N6" i="2"/>
  <c r="N34" i="2"/>
  <c r="M34" i="2"/>
  <c r="R34" i="2"/>
  <c r="X34" i="2"/>
  <c r="K34" i="2"/>
  <c r="D34" i="2"/>
  <c r="I34" i="2"/>
  <c r="H34" i="2"/>
  <c r="G34" i="2"/>
  <c r="N12" i="2"/>
  <c r="N13" i="2"/>
  <c r="N14" i="2"/>
  <c r="N1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E38" i="2"/>
  <c r="F38" i="2"/>
  <c r="I38" i="2"/>
  <c r="J38" i="2"/>
  <c r="M38" i="2"/>
  <c r="N38" i="2"/>
  <c r="Q34" i="2"/>
  <c r="Q38" i="2"/>
  <c r="T38" i="2"/>
  <c r="U38" i="2"/>
  <c r="W34" i="2"/>
  <c r="W38" i="2"/>
  <c r="X38" i="2"/>
  <c r="B37" i="2"/>
  <c r="C37" i="2"/>
  <c r="F34" i="2"/>
  <c r="F37" i="2"/>
  <c r="I37" i="2"/>
  <c r="J37" i="2"/>
  <c r="M37" i="2"/>
  <c r="N37" i="2"/>
  <c r="P34" i="2"/>
  <c r="P37" i="2"/>
  <c r="Q37" i="2"/>
  <c r="T37" i="2"/>
  <c r="U37" i="2"/>
  <c r="X37" i="2"/>
  <c r="Y37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C36" i="2"/>
  <c r="N7" i="2"/>
  <c r="N8" i="2"/>
  <c r="N2" i="2"/>
  <c r="Y2" i="2"/>
  <c r="L2" i="2"/>
  <c r="E2" i="2"/>
  <c r="J2" i="2"/>
  <c r="O2" i="2"/>
  <c r="Q2" i="2"/>
  <c r="N3" i="2"/>
  <c r="Y3" i="2"/>
  <c r="L3" i="2"/>
  <c r="E3" i="2"/>
  <c r="J3" i="2"/>
  <c r="O3" i="2"/>
  <c r="Q3" i="2"/>
  <c r="N4" i="2"/>
  <c r="Y4" i="2"/>
  <c r="L4" i="2"/>
  <c r="E4" i="2"/>
  <c r="J4" i="2"/>
  <c r="O4" i="2"/>
  <c r="Q4" i="2"/>
  <c r="N5" i="2"/>
  <c r="Y5" i="2"/>
  <c r="L5" i="2"/>
  <c r="E5" i="2"/>
  <c r="J5" i="2"/>
  <c r="O5" i="2"/>
  <c r="Q5" i="2"/>
  <c r="B3" i="2"/>
  <c r="C3" i="2"/>
  <c r="D3" i="2"/>
  <c r="F3" i="2"/>
  <c r="G3" i="2"/>
  <c r="H3" i="2"/>
  <c r="I3" i="2"/>
  <c r="K3" i="2"/>
  <c r="M3" i="2"/>
  <c r="Z3" i="2"/>
  <c r="P3" i="2"/>
  <c r="R3" i="2"/>
  <c r="X3" i="2"/>
  <c r="AA3" i="2"/>
  <c r="AB3" i="2"/>
  <c r="B4" i="2"/>
  <c r="C4" i="2"/>
  <c r="D4" i="2"/>
  <c r="F4" i="2"/>
  <c r="G4" i="2"/>
  <c r="H4" i="2"/>
  <c r="I4" i="2"/>
  <c r="K4" i="2"/>
  <c r="M4" i="2"/>
  <c r="Z4" i="2"/>
  <c r="P4" i="2"/>
  <c r="R4" i="2"/>
  <c r="X4" i="2"/>
  <c r="AA4" i="2"/>
  <c r="AB4" i="2"/>
  <c r="B5" i="2"/>
  <c r="C5" i="2"/>
  <c r="D5" i="2"/>
  <c r="F5" i="2"/>
  <c r="G5" i="2"/>
  <c r="H5" i="2"/>
  <c r="I5" i="2"/>
  <c r="K5" i="2"/>
  <c r="M5" i="2"/>
  <c r="Z5" i="2"/>
  <c r="P5" i="2"/>
  <c r="R5" i="2"/>
  <c r="X5" i="2"/>
  <c r="AA5" i="2"/>
  <c r="AB5" i="2"/>
  <c r="B6" i="2"/>
  <c r="C6" i="2"/>
  <c r="D6" i="2"/>
  <c r="F6" i="2"/>
  <c r="G6" i="2"/>
  <c r="H6" i="2"/>
  <c r="I6" i="2"/>
  <c r="K6" i="2"/>
  <c r="M6" i="2"/>
  <c r="Z6" i="2"/>
  <c r="P6" i="2"/>
  <c r="R6" i="2"/>
  <c r="X6" i="2"/>
  <c r="AA6" i="2"/>
  <c r="AB6" i="2"/>
  <c r="B7" i="2"/>
  <c r="C7" i="2"/>
  <c r="D7" i="2"/>
  <c r="F7" i="2"/>
  <c r="G7" i="2"/>
  <c r="H7" i="2"/>
  <c r="I7" i="2"/>
  <c r="K7" i="2"/>
  <c r="M7" i="2"/>
  <c r="Z7" i="2"/>
  <c r="P7" i="2"/>
  <c r="R7" i="2"/>
  <c r="X7" i="2"/>
  <c r="AA7" i="2"/>
  <c r="AB7" i="2"/>
  <c r="B8" i="2"/>
  <c r="C8" i="2"/>
  <c r="D8" i="2"/>
  <c r="F8" i="2"/>
  <c r="G8" i="2"/>
  <c r="H8" i="2"/>
  <c r="I8" i="2"/>
  <c r="K8" i="2"/>
  <c r="M8" i="2"/>
  <c r="Z8" i="2"/>
  <c r="P8" i="2"/>
  <c r="R8" i="2"/>
  <c r="X8" i="2"/>
  <c r="AA8" i="2"/>
  <c r="AB8" i="2"/>
  <c r="B9" i="2"/>
  <c r="C9" i="2"/>
  <c r="F9" i="2"/>
  <c r="G9" i="2"/>
  <c r="H9" i="2"/>
  <c r="Z9" i="2"/>
  <c r="AA9" i="2"/>
  <c r="AB9" i="2"/>
  <c r="B10" i="2"/>
  <c r="C10" i="2"/>
  <c r="F10" i="2"/>
  <c r="G10" i="2"/>
  <c r="H10" i="2"/>
  <c r="Z10" i="2"/>
  <c r="AA10" i="2"/>
  <c r="AB10" i="2"/>
  <c r="B11" i="2"/>
  <c r="C11" i="2"/>
  <c r="F11" i="2"/>
  <c r="G11" i="2"/>
  <c r="H11" i="2"/>
  <c r="Z11" i="2"/>
  <c r="AA11" i="2"/>
  <c r="AB11" i="2"/>
  <c r="B12" i="2"/>
  <c r="C12" i="2"/>
  <c r="D12" i="2"/>
  <c r="F12" i="2"/>
  <c r="G12" i="2"/>
  <c r="H12" i="2"/>
  <c r="I12" i="2"/>
  <c r="K12" i="2"/>
  <c r="M12" i="2"/>
  <c r="Z12" i="2"/>
  <c r="P12" i="2"/>
  <c r="R12" i="2"/>
  <c r="X12" i="2"/>
  <c r="AA12" i="2"/>
  <c r="AB12" i="2"/>
  <c r="B13" i="2"/>
  <c r="C13" i="2"/>
  <c r="D13" i="2"/>
  <c r="F13" i="2"/>
  <c r="G13" i="2"/>
  <c r="H13" i="2"/>
  <c r="I13" i="2"/>
  <c r="K13" i="2"/>
  <c r="M13" i="2"/>
  <c r="Z13" i="2"/>
  <c r="P13" i="2"/>
  <c r="R13" i="2"/>
  <c r="X13" i="2"/>
  <c r="AA13" i="2"/>
  <c r="AB13" i="2"/>
  <c r="B14" i="2"/>
  <c r="C14" i="2"/>
  <c r="D14" i="2"/>
  <c r="F14" i="2"/>
  <c r="G14" i="2"/>
  <c r="H14" i="2"/>
  <c r="I14" i="2"/>
  <c r="K14" i="2"/>
  <c r="M14" i="2"/>
  <c r="Z14" i="2"/>
  <c r="P14" i="2"/>
  <c r="R14" i="2"/>
  <c r="X14" i="2"/>
  <c r="AA14" i="2"/>
  <c r="AB14" i="2"/>
  <c r="B15" i="2"/>
  <c r="C15" i="2"/>
  <c r="D15" i="2"/>
  <c r="F15" i="2"/>
  <c r="G15" i="2"/>
  <c r="H15" i="2"/>
  <c r="I15" i="2"/>
  <c r="K15" i="2"/>
  <c r="M15" i="2"/>
  <c r="Z15" i="2"/>
  <c r="P15" i="2"/>
  <c r="R15" i="2"/>
  <c r="X15" i="2"/>
  <c r="AA15" i="2"/>
  <c r="AB15" i="2"/>
  <c r="B2" i="2"/>
  <c r="C2" i="2"/>
  <c r="D2" i="2"/>
  <c r="F2" i="2"/>
  <c r="G2" i="2"/>
  <c r="H2" i="2"/>
  <c r="I2" i="2"/>
  <c r="K2" i="2"/>
  <c r="M2" i="2"/>
  <c r="Z2" i="2"/>
  <c r="P2" i="2"/>
  <c r="R2" i="2"/>
  <c r="X2" i="2"/>
  <c r="AA2" i="2"/>
  <c r="AB2" i="2"/>
  <c r="D19" i="2" l="1"/>
  <c r="W37" i="2"/>
  <c r="S37" i="2"/>
  <c r="L37" i="2"/>
  <c r="H37" i="2"/>
  <c r="E37" i="2"/>
  <c r="B38" i="2"/>
  <c r="S38" i="2"/>
  <c r="P38" i="2"/>
  <c r="L38" i="2"/>
  <c r="H38" i="2"/>
  <c r="D38" i="2"/>
  <c r="B44" i="2"/>
  <c r="B25" i="3" s="1"/>
  <c r="B49" i="2"/>
  <c r="B47" i="2"/>
  <c r="D32" i="2"/>
  <c r="D30" i="2"/>
  <c r="A54" i="2" s="1"/>
  <c r="B54" i="2" s="1"/>
  <c r="G25" i="3" s="1"/>
  <c r="D28" i="2"/>
  <c r="D26" i="2"/>
  <c r="D24" i="2"/>
  <c r="A55" i="2" s="1"/>
  <c r="B55" i="2" s="1"/>
  <c r="G26" i="3" s="1"/>
  <c r="D22" i="2"/>
  <c r="F17" i="2"/>
  <c r="F18" i="2" s="1"/>
  <c r="V37" i="2"/>
  <c r="R37" i="2"/>
  <c r="O37" i="2"/>
  <c r="K37" i="2"/>
  <c r="G37" i="2"/>
  <c r="D37" i="2"/>
  <c r="Y38" i="2"/>
  <c r="V38" i="2"/>
  <c r="R38" i="2"/>
  <c r="O38" i="2"/>
  <c r="K38" i="2"/>
  <c r="G38" i="2"/>
  <c r="C38" i="2"/>
  <c r="C49" i="2"/>
  <c r="C47" i="2"/>
  <c r="D47" i="2" s="1"/>
  <c r="B50" i="2" s="1"/>
  <c r="E17" i="2"/>
  <c r="E18" i="2" s="1"/>
  <c r="E27" i="2" s="1"/>
  <c r="B17" i="2"/>
  <c r="B18" i="2" s="1"/>
  <c r="B20" i="2" s="1"/>
  <c r="E21" i="2"/>
  <c r="E23" i="2"/>
  <c r="E25" i="2"/>
  <c r="E29" i="2"/>
  <c r="E31" i="2"/>
  <c r="E20" i="2"/>
  <c r="E22" i="2"/>
  <c r="E24" i="2"/>
  <c r="E26" i="2"/>
  <c r="E28" i="2"/>
  <c r="E30" i="2"/>
  <c r="E32" i="2"/>
  <c r="E19" i="2"/>
  <c r="F20" i="2"/>
  <c r="F22" i="2"/>
  <c r="F24" i="2"/>
  <c r="F26" i="2"/>
  <c r="F28" i="2"/>
  <c r="F30" i="2"/>
  <c r="F32" i="2"/>
  <c r="F19" i="2"/>
  <c r="F31" i="2"/>
  <c r="F21" i="2"/>
  <c r="F23" i="2"/>
  <c r="F25" i="2"/>
  <c r="F27" i="2"/>
  <c r="F29" i="2"/>
  <c r="C21" i="2"/>
  <c r="C23" i="2"/>
  <c r="C25" i="2"/>
  <c r="C27" i="2"/>
  <c r="C29" i="2"/>
  <c r="C31" i="2"/>
  <c r="C20" i="2"/>
  <c r="C22" i="2"/>
  <c r="C24" i="2"/>
  <c r="C26" i="2"/>
  <c r="C28" i="2"/>
  <c r="C30" i="2"/>
  <c r="C32" i="2"/>
  <c r="C19" i="2"/>
  <c r="B29" i="2"/>
  <c r="B21" i="2"/>
  <c r="B28" i="2"/>
  <c r="B22" i="2" l="1"/>
  <c r="B23" i="2"/>
  <c r="D48" i="2"/>
  <c r="D49" i="2" s="1"/>
  <c r="B52" i="2" s="1"/>
  <c r="B24" i="2"/>
  <c r="B32" i="2"/>
  <c r="B25" i="2"/>
  <c r="B19" i="2"/>
  <c r="B26" i="2"/>
  <c r="B27" i="2"/>
  <c r="B30" i="2"/>
  <c r="B31" i="2"/>
  <c r="B51" i="2" l="1"/>
  <c r="B26" i="3" s="1"/>
</calcChain>
</file>

<file path=xl/sharedStrings.xml><?xml version="1.0" encoding="utf-8"?>
<sst xmlns="http://schemas.openxmlformats.org/spreadsheetml/2006/main" count="803" uniqueCount="42">
  <si>
    <t>Region</t>
  </si>
  <si>
    <t>Product</t>
  </si>
  <si>
    <t>Customer Type</t>
  </si>
  <si>
    <t>Sales Person - Name</t>
  </si>
  <si>
    <t>Total</t>
  </si>
  <si>
    <t>East</t>
  </si>
  <si>
    <t>Light Sabres</t>
  </si>
  <si>
    <t>Enterprise</t>
  </si>
  <si>
    <t>James Kirk</t>
  </si>
  <si>
    <t>Luke Skywalker</t>
  </si>
  <si>
    <t>Hansolo</t>
  </si>
  <si>
    <t>Chewbacca</t>
  </si>
  <si>
    <t>Galaxy</t>
  </si>
  <si>
    <t>Planet</t>
  </si>
  <si>
    <t>Transponders</t>
  </si>
  <si>
    <t>Glue Guns</t>
  </si>
  <si>
    <t>West</t>
  </si>
  <si>
    <t>North</t>
  </si>
  <si>
    <t>South</t>
  </si>
  <si>
    <t>Category</t>
  </si>
  <si>
    <t>2008 Total</t>
  </si>
  <si>
    <t>2009 Total</t>
  </si>
  <si>
    <t>Reference</t>
  </si>
  <si>
    <t>Growth</t>
  </si>
  <si>
    <t>Other Months</t>
  </si>
  <si>
    <t>Current Month</t>
  </si>
  <si>
    <t>Total sales per month</t>
  </si>
  <si>
    <t>Total sales</t>
  </si>
  <si>
    <t>Last month sales</t>
  </si>
  <si>
    <t>Last year sales</t>
  </si>
  <si>
    <t>Last Month</t>
  </si>
  <si>
    <t>Reference:</t>
  </si>
  <si>
    <t>Development</t>
  </si>
  <si>
    <t>Region:</t>
  </si>
  <si>
    <t>All</t>
  </si>
  <si>
    <t>Customer</t>
  </si>
  <si>
    <t>Product:</t>
  </si>
  <si>
    <t>Customer:</t>
  </si>
  <si>
    <t>Sales Person:</t>
  </si>
  <si>
    <t>Sales Person</t>
  </si>
  <si>
    <t>all sales in thousands of units</t>
  </si>
  <si>
    <t>Reference Month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</si>
</sst>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Verdana"/>
    </font>
    <font>
      <sz val="8"/>
      <name val="Verdana"/>
    </font>
    <font>
      <i/>
      <sz val="10"/>
      <color indexed="9"/>
      <name val="Verdana"/>
      <family val="2"/>
    </font>
    <font>
      <i/>
      <sz val="8"/>
      <color indexed="56"/>
      <name val="Verdana"/>
      <family val="2"/>
    </font>
    <font>
      <sz val="8"/>
      <color indexed="56"/>
      <name val="Verdana"/>
      <family val="2"/>
    </font>
    <font>
      <b/>
      <i/>
      <sz val="12"/>
      <color indexed="56"/>
      <name val="Calibri"/>
      <family val="2"/>
    </font>
    <font>
      <b/>
      <sz val="10"/>
      <name val="Verdana"/>
      <family val="2"/>
    </font>
    <font>
      <i/>
      <sz val="6"/>
      <color indexed="5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</borders>
  <cellStyleXfs count="1">
    <xf numFmtId="0" fontId="0" fillId="0" borderId="0"/>
  </cellStyleXfs>
  <cellXfs count="24">
    <xf numFmtId="0" fontId="0" fillId="0" borderId="0" xfId="0"/>
    <xf numFmtId="17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17" fontId="4" fillId="0" borderId="8" xfId="0" applyNumberFormat="1" applyFont="1" applyFill="1" applyBorder="1" applyAlignment="1" applyProtection="1">
      <alignment horizontal="left"/>
      <protection locked="0"/>
    </xf>
    <xf numFmtId="17" fontId="6" fillId="0" borderId="0" xfId="0" applyNumberFormat="1" applyFont="1"/>
    <xf numFmtId="0" fontId="7" fillId="2" borderId="0" xfId="0" applyFont="1" applyFill="1" applyAlignment="1">
      <alignment horizontal="right" vertical="top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0697052846772"/>
          <c:y val="8.518549329243813E-2"/>
          <c:w val="0.7927115878501253"/>
          <c:h val="0.725928551535559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'Pre-processing'!$A$37</c:f>
              <c:strCache>
                <c:ptCount val="1"/>
                <c:pt idx="0">
                  <c:v>Other Months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'Pre-processing'!$B$35:$Y$35</c:f>
              <c:numCache>
                <c:formatCode>mmm\-yy</c:formatCode>
                <c:ptCount val="2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</c:numCache>
            </c:numRef>
          </c:cat>
          <c:val>
            <c:numRef>
              <c:f>'Pre-processing'!$B$37:$Y$37</c:f>
              <c:numCache>
                <c:formatCode>General</c:formatCode>
                <c:ptCount val="24"/>
                <c:pt idx="0">
                  <c:v>105605</c:v>
                </c:pt>
                <c:pt idx="1">
                  <c:v>106692</c:v>
                </c:pt>
                <c:pt idx="2">
                  <c:v>107140</c:v>
                </c:pt>
                <c:pt idx="3">
                  <c:v>108410</c:v>
                </c:pt>
                <c:pt idx="4">
                  <c:v>109602</c:v>
                </c:pt>
                <c:pt idx="5">
                  <c:v>110431</c:v>
                </c:pt>
                <c:pt idx="6">
                  <c:v>111500</c:v>
                </c:pt>
                <c:pt idx="7">
                  <c:v>112252</c:v>
                </c:pt>
                <c:pt idx="8">
                  <c:v>112448</c:v>
                </c:pt>
                <c:pt idx="9">
                  <c:v>113666</c:v>
                </c:pt>
                <c:pt idx="10">
                  <c:v>114503</c:v>
                </c:pt>
                <c:pt idx="11">
                  <c:v>115219</c:v>
                </c:pt>
                <c:pt idx="12">
                  <c:v>115992</c:v>
                </c:pt>
                <c:pt idx="13">
                  <c:v>116213</c:v>
                </c:pt>
                <c:pt idx="14">
                  <c:v>117048</c:v>
                </c:pt>
                <c:pt idx="15">
                  <c:v>118066</c:v>
                </c:pt>
                <c:pt idx="16">
                  <c:v>118421</c:v>
                </c:pt>
                <c:pt idx="17">
                  <c:v>118420</c:v>
                </c:pt>
                <c:pt idx="18">
                  <c:v>118494</c:v>
                </c:pt>
                <c:pt idx="19">
                  <c:v>#N/A</c:v>
                </c:pt>
                <c:pt idx="20">
                  <c:v>119570</c:v>
                </c:pt>
                <c:pt idx="21">
                  <c:v>119706</c:v>
                </c:pt>
                <c:pt idx="22">
                  <c:v>120508</c:v>
                </c:pt>
                <c:pt idx="23">
                  <c:v>121361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7A0-A95C-BE069B3CF23E}"/>
            </c:ext>
          </c:extLst>
        </c:ser>
        <c:ser>
          <c:idx val="2"/>
          <c:order val="2"/>
          <c:tx>
            <c:strRef>
              <c:f>'Pre-processing'!$A$38</c:f>
              <c:strCache>
                <c:ptCount val="1"/>
                <c:pt idx="0">
                  <c:v>Current Month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numRef>
              <c:f>'Pre-processing'!$B$35:$Y$35</c:f>
              <c:numCache>
                <c:formatCode>mmm\-yy</c:formatCode>
                <c:ptCount val="2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</c:numCache>
            </c:numRef>
          </c:cat>
          <c:val>
            <c:numRef>
              <c:f>'Pre-processing'!$B$38:$Y$38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118867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B-47A0-A95C-BE069B3CF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86839168"/>
        <c:axId val="1"/>
      </c:barChart>
      <c:lineChart>
        <c:grouping val="standard"/>
        <c:varyColors val="0"/>
        <c:ser>
          <c:idx val="0"/>
          <c:order val="0"/>
          <c:tx>
            <c:strRef>
              <c:f>'Pre-processing'!$A$36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'Pre-processing'!$B$35:$Y$35</c:f>
              <c:numCache>
                <c:formatCode>mmm\-yy</c:formatCode>
                <c:ptCount val="2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</c:numCache>
            </c:numRef>
          </c:cat>
          <c:val>
            <c:numRef>
              <c:f>'Pre-processing'!$B$36:$Y$36</c:f>
              <c:numCache>
                <c:formatCode>General</c:formatCode>
                <c:ptCount val="24"/>
                <c:pt idx="1">
                  <c:v>1.0293073244638018E-2</c:v>
                </c:pt>
                <c:pt idx="2">
                  <c:v>4.1990027368499216E-3</c:v>
                </c:pt>
                <c:pt idx="3">
                  <c:v>1.1853649430651592E-2</c:v>
                </c:pt>
                <c:pt idx="4">
                  <c:v>1.0995295636933911E-2</c:v>
                </c:pt>
                <c:pt idx="5">
                  <c:v>7.5637305888578421E-3</c:v>
                </c:pt>
                <c:pt idx="6">
                  <c:v>9.6802528275574673E-3</c:v>
                </c:pt>
                <c:pt idx="7">
                  <c:v>6.7443946188341375E-3</c:v>
                </c:pt>
                <c:pt idx="8">
                  <c:v>1.7460713394861216E-3</c:v>
                </c:pt>
                <c:pt idx="9">
                  <c:v>1.0831673306772815E-2</c:v>
                </c:pt>
                <c:pt idx="10">
                  <c:v>7.363679552372826E-3</c:v>
                </c:pt>
                <c:pt idx="11">
                  <c:v>6.2531112721937454E-3</c:v>
                </c:pt>
                <c:pt idx="12">
                  <c:v>6.7089629314609489E-3</c:v>
                </c:pt>
                <c:pt idx="13">
                  <c:v>1.9053038140561807E-3</c:v>
                </c:pt>
                <c:pt idx="14">
                  <c:v>7.1850825639128146E-3</c:v>
                </c:pt>
                <c:pt idx="15">
                  <c:v>8.6972865832821711E-3</c:v>
                </c:pt>
                <c:pt idx="16">
                  <c:v>3.0067928108006292E-3</c:v>
                </c:pt>
                <c:pt idx="17">
                  <c:v>-8.444448197586496E-6</c:v>
                </c:pt>
                <c:pt idx="18">
                  <c:v>6.2489444350610768E-4</c:v>
                </c:pt>
                <c:pt idx="19">
                  <c:v>3.147838709133044E-3</c:v>
                </c:pt>
                <c:pt idx="20">
                  <c:v>5.9141729832501433E-3</c:v>
                </c:pt>
                <c:pt idx="21">
                  <c:v>1.1374090490925415E-3</c:v>
                </c:pt>
                <c:pt idx="22">
                  <c:v>6.6997477152357376E-3</c:v>
                </c:pt>
                <c:pt idx="23">
                  <c:v>7.0783682411126314E-3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5B-47A0-A95C-BE069B3CF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886839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868391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4168602924574368E-2"/>
                <c:y val="8.518549329243813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3366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US"/>
                    <a:t>thousands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FF99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"/>
        <c:crosses val="max"/>
        <c:crossBetween val="between"/>
        <c:maj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2142857142858"/>
          <c:y val="0.16058394160583941"/>
          <c:w val="0.71875"/>
          <c:h val="0.47445255474452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'Pre-processing'!$A$19</c:f>
              <c:strCache>
                <c:ptCount val="1"/>
                <c:pt idx="0">
                  <c:v>East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'Pre-processing'!$B$19:$F$19</c:f>
              <c:numCache>
                <c:formatCode>General</c:formatCode>
                <c:ptCount val="5"/>
                <c:pt idx="0">
                  <c:v>30218</c:v>
                </c:pt>
                <c:pt idx="1">
                  <c:v>30054</c:v>
                </c:pt>
                <c:pt idx="2">
                  <c:v>29990</c:v>
                </c:pt>
                <c:pt idx="3">
                  <c:v>30288</c:v>
                </c:pt>
                <c:pt idx="4">
                  <c:v>30075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3-41AF-AA6C-B14D105A34FD}"/>
            </c:ext>
          </c:extLst>
        </c:ser>
        <c:ser>
          <c:idx val="1"/>
          <c:order val="1"/>
          <c:tx>
            <c:strRef>
              <c:f>'Pre-processing'!$A$20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'Pre-processing'!$B$20:$F$20</c:f>
              <c:numCache>
                <c:formatCode>General</c:formatCode>
                <c:ptCount val="5"/>
                <c:pt idx="0">
                  <c:v>29884</c:v>
                </c:pt>
                <c:pt idx="1">
                  <c:v>30399</c:v>
                </c:pt>
                <c:pt idx="2">
                  <c:v>30329</c:v>
                </c:pt>
                <c:pt idx="3">
                  <c:v>30171</c:v>
                </c:pt>
                <c:pt idx="4">
                  <c:v>30360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3-41AF-AA6C-B14D105A34FD}"/>
            </c:ext>
          </c:extLst>
        </c:ser>
        <c:ser>
          <c:idx val="2"/>
          <c:order val="2"/>
          <c:tx>
            <c:strRef>
              <c:f>'Pre-processing'!$A$21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'Pre-processing'!$B$21:$F$21</c:f>
              <c:numCache>
                <c:formatCode>General</c:formatCode>
                <c:ptCount val="5"/>
                <c:pt idx="0">
                  <c:v>28210</c:v>
                </c:pt>
                <c:pt idx="1">
                  <c:v>27829</c:v>
                </c:pt>
                <c:pt idx="2">
                  <c:v>28101</c:v>
                </c:pt>
                <c:pt idx="3">
                  <c:v>28634</c:v>
                </c:pt>
                <c:pt idx="4">
                  <c:v>28328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3-41AF-AA6C-B14D105A34FD}"/>
            </c:ext>
          </c:extLst>
        </c:ser>
        <c:ser>
          <c:idx val="3"/>
          <c:order val="3"/>
          <c:tx>
            <c:strRef>
              <c:f>'Pre-processing'!$A$22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'Pre-processing'!$B$22:$F$22</c:f>
              <c:numCache>
                <c:formatCode>General</c:formatCode>
                <c:ptCount val="5"/>
                <c:pt idx="0">
                  <c:v>30108</c:v>
                </c:pt>
                <c:pt idx="1">
                  <c:v>30212</c:v>
                </c:pt>
                <c:pt idx="2">
                  <c:v>30447</c:v>
                </c:pt>
                <c:pt idx="3">
                  <c:v>30477</c:v>
                </c:pt>
                <c:pt idx="4">
                  <c:v>30943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3-41AF-AA6C-B14D105A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837504"/>
        <c:axId val="1"/>
      </c:barChart>
      <c:dateAx>
        <c:axId val="18868375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8683750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875"/>
          <c:y val="0.85401459854014594"/>
          <c:w val="0.5714285714285714"/>
          <c:h val="0.102189781021897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3366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2283950885203"/>
          <c:y val="0.15942141800709075"/>
          <c:w val="0.72444758874821502"/>
          <c:h val="0.47826425402127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'Pre-processing'!$A$26</c:f>
              <c:strCache>
                <c:ptCount val="1"/>
                <c:pt idx="0">
                  <c:v>Enterprise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'Pre-processing'!$B$26:$F$26</c:f>
              <c:numCache>
                <c:formatCode>General</c:formatCode>
                <c:ptCount val="5"/>
                <c:pt idx="0">
                  <c:v>40220</c:v>
                </c:pt>
                <c:pt idx="1">
                  <c:v>40290</c:v>
                </c:pt>
                <c:pt idx="2">
                  <c:v>40159</c:v>
                </c:pt>
                <c:pt idx="3">
                  <c:v>40396</c:v>
                </c:pt>
                <c:pt idx="4">
                  <c:v>40430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6-4FC7-970E-C584B3C80493}"/>
            </c:ext>
          </c:extLst>
        </c:ser>
        <c:ser>
          <c:idx val="1"/>
          <c:order val="1"/>
          <c:tx>
            <c:strRef>
              <c:f>'Pre-processing'!$A$27</c:f>
              <c:strCache>
                <c:ptCount val="1"/>
                <c:pt idx="0">
                  <c:v>Galaxy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'Pre-processing'!$B$27:$F$27</c:f>
              <c:numCache>
                <c:formatCode>General</c:formatCode>
                <c:ptCount val="5"/>
                <c:pt idx="0">
                  <c:v>37935</c:v>
                </c:pt>
                <c:pt idx="1">
                  <c:v>38405</c:v>
                </c:pt>
                <c:pt idx="2">
                  <c:v>38558</c:v>
                </c:pt>
                <c:pt idx="3">
                  <c:v>38945</c:v>
                </c:pt>
                <c:pt idx="4">
                  <c:v>38785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6-4FC7-970E-C584B3C80493}"/>
            </c:ext>
          </c:extLst>
        </c:ser>
        <c:ser>
          <c:idx val="2"/>
          <c:order val="2"/>
          <c:tx>
            <c:strRef>
              <c:f>'Pre-processing'!$A$28</c:f>
              <c:strCache>
                <c:ptCount val="1"/>
                <c:pt idx="0">
                  <c:v>Planet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'Pre-processing'!$B$28:$F$28</c:f>
              <c:numCache>
                <c:formatCode>General</c:formatCode>
                <c:ptCount val="5"/>
                <c:pt idx="0">
                  <c:v>40265</c:v>
                </c:pt>
                <c:pt idx="1">
                  <c:v>39799</c:v>
                </c:pt>
                <c:pt idx="2">
                  <c:v>40150</c:v>
                </c:pt>
                <c:pt idx="3">
                  <c:v>40229</c:v>
                </c:pt>
                <c:pt idx="4">
                  <c:v>40491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6-4FC7-970E-C584B3C8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28432"/>
        <c:axId val="1"/>
      </c:barChart>
      <c:dateAx>
        <c:axId val="18871284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8712843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111211420188454"/>
          <c:y val="0.85507851476530494"/>
          <c:w val="0.54222457562749837"/>
          <c:h val="0.10144999327723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3366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9322627131643"/>
          <c:y val="0.15827393728198516"/>
          <c:w val="0.72566528464049673"/>
          <c:h val="0.4820160817224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'Pre-processing'!$A$23</c:f>
              <c:strCache>
                <c:ptCount val="1"/>
                <c:pt idx="0">
                  <c:v>Light Sabres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'Pre-processing'!$B$23:$F$23</c:f>
              <c:numCache>
                <c:formatCode>General</c:formatCode>
                <c:ptCount val="5"/>
                <c:pt idx="0">
                  <c:v>39088</c:v>
                </c:pt>
                <c:pt idx="1">
                  <c:v>39304</c:v>
                </c:pt>
                <c:pt idx="2">
                  <c:v>39716</c:v>
                </c:pt>
                <c:pt idx="3">
                  <c:v>39797</c:v>
                </c:pt>
                <c:pt idx="4">
                  <c:v>39877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B-40F1-8243-A7F40DECB89F}"/>
            </c:ext>
          </c:extLst>
        </c:ser>
        <c:ser>
          <c:idx val="1"/>
          <c:order val="1"/>
          <c:tx>
            <c:strRef>
              <c:f>'Pre-processing'!$A$24</c:f>
              <c:strCache>
                <c:ptCount val="1"/>
                <c:pt idx="0">
                  <c:v>Transponders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'Pre-processing'!$B$24:$F$24</c:f>
              <c:numCache>
                <c:formatCode>General</c:formatCode>
                <c:ptCount val="5"/>
                <c:pt idx="0">
                  <c:v>41146</c:v>
                </c:pt>
                <c:pt idx="1">
                  <c:v>40834</c:v>
                </c:pt>
                <c:pt idx="2">
                  <c:v>40787</c:v>
                </c:pt>
                <c:pt idx="3">
                  <c:v>40962</c:v>
                </c:pt>
                <c:pt idx="4">
                  <c:v>41249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B-40F1-8243-A7F40DECB89F}"/>
            </c:ext>
          </c:extLst>
        </c:ser>
        <c:ser>
          <c:idx val="2"/>
          <c:order val="2"/>
          <c:tx>
            <c:strRef>
              <c:f>'Pre-processing'!$A$25</c:f>
              <c:strCache>
                <c:ptCount val="1"/>
                <c:pt idx="0">
                  <c:v>Glue Guns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'Pre-processing'!$B$25:$F$25</c:f>
              <c:numCache>
                <c:formatCode>General</c:formatCode>
                <c:ptCount val="5"/>
                <c:pt idx="0">
                  <c:v>38186</c:v>
                </c:pt>
                <c:pt idx="1">
                  <c:v>38356</c:v>
                </c:pt>
                <c:pt idx="2">
                  <c:v>38364</c:v>
                </c:pt>
                <c:pt idx="3">
                  <c:v>38811</c:v>
                </c:pt>
                <c:pt idx="4">
                  <c:v>38580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B-40F1-8243-A7F40DEC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33008"/>
        <c:axId val="1"/>
      </c:barChart>
      <c:dateAx>
        <c:axId val="18871330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8713300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389407298740189"/>
          <c:y val="0.85611811529801074"/>
          <c:w val="0.75221401456636861"/>
          <c:h val="0.100719778270354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3366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66730324350366"/>
          <c:y val="0.15942141800709075"/>
          <c:w val="0.72000312501356345"/>
          <c:h val="0.47826425402127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'Pre-processing'!$A$29</c:f>
              <c:strCache>
                <c:ptCount val="1"/>
                <c:pt idx="0">
                  <c:v>James Kirk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'Pre-processing'!$B$29:$F$29</c:f>
              <c:numCache>
                <c:formatCode>General</c:formatCode>
                <c:ptCount val="5"/>
                <c:pt idx="0">
                  <c:v>28649</c:v>
                </c:pt>
                <c:pt idx="1">
                  <c:v>28501</c:v>
                </c:pt>
                <c:pt idx="2">
                  <c:v>28826</c:v>
                </c:pt>
                <c:pt idx="3">
                  <c:v>29303</c:v>
                </c:pt>
                <c:pt idx="4">
                  <c:v>29470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7-4B0F-A32E-7A14F517A169}"/>
            </c:ext>
          </c:extLst>
        </c:ser>
        <c:ser>
          <c:idx val="1"/>
          <c:order val="1"/>
          <c:tx>
            <c:strRef>
              <c:f>'Pre-processing'!$A$30</c:f>
              <c:strCache>
                <c:ptCount val="1"/>
                <c:pt idx="0">
                  <c:v>Luke Skywalker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'Pre-processing'!$B$30:$F$30</c:f>
              <c:numCache>
                <c:formatCode>General</c:formatCode>
                <c:ptCount val="5"/>
                <c:pt idx="0">
                  <c:v>33187</c:v>
                </c:pt>
                <c:pt idx="1">
                  <c:v>33297</c:v>
                </c:pt>
                <c:pt idx="2">
                  <c:v>33424</c:v>
                </c:pt>
                <c:pt idx="3">
                  <c:v>33423</c:v>
                </c:pt>
                <c:pt idx="4">
                  <c:v>33468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7-4B0F-A32E-7A14F517A169}"/>
            </c:ext>
          </c:extLst>
        </c:ser>
        <c:ser>
          <c:idx val="2"/>
          <c:order val="2"/>
          <c:tx>
            <c:strRef>
              <c:f>'Pre-processing'!$A$31</c:f>
              <c:strCache>
                <c:ptCount val="1"/>
                <c:pt idx="0">
                  <c:v>Hansolo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'Pre-processing'!$B$31:$F$31</c:f>
              <c:numCache>
                <c:formatCode>General</c:formatCode>
                <c:ptCount val="5"/>
                <c:pt idx="0">
                  <c:v>28053</c:v>
                </c:pt>
                <c:pt idx="1">
                  <c:v>28094</c:v>
                </c:pt>
                <c:pt idx="2">
                  <c:v>27689</c:v>
                </c:pt>
                <c:pt idx="3">
                  <c:v>27576</c:v>
                </c:pt>
                <c:pt idx="4">
                  <c:v>27559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7-4B0F-A32E-7A14F517A169}"/>
            </c:ext>
          </c:extLst>
        </c:ser>
        <c:ser>
          <c:idx val="3"/>
          <c:order val="3"/>
          <c:tx>
            <c:strRef>
              <c:f>'Pre-processing'!$A$32</c:f>
              <c:strCache>
                <c:ptCount val="1"/>
                <c:pt idx="0">
                  <c:v>Chewbacca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'Pre-processing'!$B$18:$F$18</c:f>
              <c:numCache>
                <c:formatCode>mmm\-yy</c:formatCode>
                <c:ptCount val="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</c:numCache>
            </c:numRef>
          </c:cat>
          <c:val>
            <c:numRef>
              <c:f>'Pre-processing'!$B$32:$F$32</c:f>
              <c:numCache>
                <c:formatCode>General</c:formatCode>
                <c:ptCount val="5"/>
                <c:pt idx="0">
                  <c:v>28531</c:v>
                </c:pt>
                <c:pt idx="1">
                  <c:v>28602</c:v>
                </c:pt>
                <c:pt idx="2">
                  <c:v>28928</c:v>
                </c:pt>
                <c:pt idx="3">
                  <c:v>29268</c:v>
                </c:pt>
                <c:pt idx="4">
                  <c:v>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7-4B0F-A32E-7A14F517A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34256"/>
        <c:axId val="1"/>
      </c:barChart>
      <c:dateAx>
        <c:axId val="18871342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33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8713425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666782407909758E-2"/>
          <c:y val="0.85507851476530494"/>
          <c:w val="0.94667077548079637"/>
          <c:h val="0.10144999327723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3366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9525</xdr:rowOff>
    </xdr:from>
    <xdr:to>
      <xdr:col>9</xdr:col>
      <xdr:colOff>0</xdr:colOff>
      <xdr:row>21</xdr:row>
      <xdr:rowOff>152400</xdr:rowOff>
    </xdr:to>
    <xdr:graphicFrame macro="">
      <xdr:nvGraphicFramePr>
        <xdr:cNvPr id="2057" name="Chart 9">
          <a:extLst>
            <a:ext uri="{FF2B5EF4-FFF2-40B4-BE49-F238E27FC236}">
              <a16:creationId xmlns:a16="http://schemas.microsoft.com/office/drawing/2014/main" id="{5D3A2F17-FC00-4C87-A06E-9CA6E371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</xdr:row>
      <xdr:rowOff>9525</xdr:rowOff>
    </xdr:from>
    <xdr:to>
      <xdr:col>3</xdr:col>
      <xdr:colOff>0</xdr:colOff>
      <xdr:row>12</xdr:row>
      <xdr:rowOff>19050</xdr:rowOff>
    </xdr:to>
    <xdr:graphicFrame macro="">
      <xdr:nvGraphicFramePr>
        <xdr:cNvPr id="2061" name="Chart 13">
          <a:extLst>
            <a:ext uri="{FF2B5EF4-FFF2-40B4-BE49-F238E27FC236}">
              <a16:creationId xmlns:a16="http://schemas.microsoft.com/office/drawing/2014/main" id="{7D524F5F-3CF9-4019-86AE-6D54963E4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6</xdr:col>
      <xdr:colOff>95250</xdr:colOff>
      <xdr:row>12</xdr:row>
      <xdr:rowOff>19050</xdr:rowOff>
    </xdr:to>
    <xdr:graphicFrame macro="">
      <xdr:nvGraphicFramePr>
        <xdr:cNvPr id="2062" name="Chart 14">
          <a:extLst>
            <a:ext uri="{FF2B5EF4-FFF2-40B4-BE49-F238E27FC236}">
              <a16:creationId xmlns:a16="http://schemas.microsoft.com/office/drawing/2014/main" id="{6978F3EA-E8A7-43B4-94B0-A0FBBC9E8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3</xdr:col>
      <xdr:colOff>9525</xdr:colOff>
      <xdr:row>22</xdr:row>
      <xdr:rowOff>28575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27E84AE2-DBE7-490B-9DD1-8ABAA60F4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114300</xdr:colOff>
      <xdr:row>14</xdr:row>
      <xdr:rowOff>9525</xdr:rowOff>
    </xdr:from>
    <xdr:to>
      <xdr:col>6</xdr:col>
      <xdr:colOff>47625</xdr:colOff>
      <xdr:row>22</xdr:row>
      <xdr:rowOff>28575</xdr:rowOff>
    </xdr:to>
    <xdr:graphicFrame macro="">
      <xdr:nvGraphicFramePr>
        <xdr:cNvPr id="2064" name="Chart 16">
          <a:extLst>
            <a:ext uri="{FF2B5EF4-FFF2-40B4-BE49-F238E27FC236}">
              <a16:creationId xmlns:a16="http://schemas.microsoft.com/office/drawing/2014/main" id="{27998112-6BD2-4C30-8249-702BC7C40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0.95614</cdr:x>
      <cdr:y>0.08129</cdr:y>
    </cdr:from>
    <cdr:to>
      <cdr:x>0.98766</cdr:x>
      <cdr:y>0.22383</cdr:y>
    </cdr:to>
    <cdr:sp macro="" textlink="">
      <cdr:nvSpPr>
        <cdr:cNvPr id="3074" name="Text Box 2">
          <a:extLst xmlns:a="http://schemas.openxmlformats.org/drawingml/2006/main">
            <a:ext uri="{FF2B5EF4-FFF2-40B4-BE49-F238E27FC236}">
              <a16:creationId xmlns:a16="http://schemas.microsoft.com/office/drawing/2014/main" id="{34A688D9-9DDB-444E-AA5B-B2072A9AD7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0366" y="213013"/>
          <a:ext cx="132088" cy="367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growth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topLeftCell="L1" workbookViewId="0">
      <selection activeCell="O70" sqref="O70"/>
    </sheetView>
  </sheetViews>
  <sheetFormatPr defaultRowHeight="13.5" x14ac:dyDescent="0.3"/>
  <cols>
    <col min="1" max="11" width="0" hidden="1" customWidth="1"/>
  </cols>
  <sheetData>
    <row r="1" spans="1:39" x14ac:dyDescent="0.3">
      <c r="L1" t="s">
        <v>0</v>
      </c>
      <c r="M1" t="s">
        <v>1</v>
      </c>
      <c r="N1" t="s">
        <v>2</v>
      </c>
      <c r="O1" t="s">
        <v>3</v>
      </c>
      <c r="P1" s="1">
        <v>39448</v>
      </c>
      <c r="Q1" s="1">
        <v>39479</v>
      </c>
      <c r="R1" s="1">
        <v>39508</v>
      </c>
      <c r="S1" s="1">
        <v>39539</v>
      </c>
      <c r="T1" s="1">
        <v>39569</v>
      </c>
      <c r="U1" s="1">
        <v>39600</v>
      </c>
      <c r="V1" s="1">
        <v>39630</v>
      </c>
      <c r="W1" s="1">
        <v>39661</v>
      </c>
      <c r="X1" s="1">
        <v>39692</v>
      </c>
      <c r="Y1" s="1">
        <v>39722</v>
      </c>
      <c r="Z1" s="1">
        <v>39753</v>
      </c>
      <c r="AA1" s="1">
        <v>39783</v>
      </c>
      <c r="AB1" s="1">
        <v>39814</v>
      </c>
      <c r="AC1" s="1">
        <v>39845</v>
      </c>
      <c r="AD1" s="1">
        <v>39873</v>
      </c>
      <c r="AE1" s="1">
        <v>39904</v>
      </c>
      <c r="AF1" s="1">
        <v>39934</v>
      </c>
      <c r="AG1" s="1">
        <v>39965</v>
      </c>
      <c r="AH1" s="1">
        <v>39995</v>
      </c>
      <c r="AI1" s="1">
        <v>40026</v>
      </c>
      <c r="AJ1" s="1">
        <v>40057</v>
      </c>
      <c r="AK1" s="1">
        <v>40087</v>
      </c>
      <c r="AL1" s="1">
        <v>40118</v>
      </c>
      <c r="AM1" s="1">
        <v>40148</v>
      </c>
    </row>
    <row r="2" spans="1:39" x14ac:dyDescent="0.3">
      <c r="A2" t="s">
        <v>4</v>
      </c>
      <c r="B2" t="str">
        <f>L2&amp;M2</f>
        <v>EastLight Sabres</v>
      </c>
      <c r="C2" t="str">
        <f>L2&amp;N2</f>
        <v>EastEnterprise</v>
      </c>
      <c r="D2" t="str">
        <f>L2&amp;O2</f>
        <v>EastJames Kirk</v>
      </c>
      <c r="E2" t="str">
        <f>M2&amp;N2</f>
        <v>Light SabresEnterprise</v>
      </c>
      <c r="F2" t="str">
        <f>M2&amp;O2</f>
        <v>Light SabresJames Kirk</v>
      </c>
      <c r="G2" t="str">
        <f>N2&amp;O2</f>
        <v>EnterpriseJames Kirk</v>
      </c>
      <c r="H2" t="str">
        <f>B2&amp;N2</f>
        <v>EastLight SabresEnterprise</v>
      </c>
      <c r="I2" t="str">
        <f>B2&amp;O2</f>
        <v>EastLight SabresJames Kirk</v>
      </c>
      <c r="J2" t="str">
        <f>E2&amp;O2</f>
        <v>Light SabresEnterpriseJames Kirk</v>
      </c>
      <c r="K2" t="str">
        <f>H2&amp;O2</f>
        <v>EastLight SabresEnterpriseJames Kirk</v>
      </c>
      <c r="L2" t="s">
        <v>5</v>
      </c>
      <c r="M2" t="s">
        <v>6</v>
      </c>
      <c r="N2" t="s">
        <v>7</v>
      </c>
      <c r="O2" t="s">
        <v>8</v>
      </c>
      <c r="P2" s="2">
        <v>557</v>
      </c>
      <c r="Q2" s="2">
        <v>528</v>
      </c>
      <c r="R2" s="2">
        <v>548</v>
      </c>
      <c r="S2" s="2">
        <v>601</v>
      </c>
      <c r="T2" s="2">
        <v>618</v>
      </c>
      <c r="U2" s="2">
        <v>645</v>
      </c>
      <c r="V2" s="2">
        <v>620</v>
      </c>
      <c r="W2" s="2">
        <v>626</v>
      </c>
      <c r="X2" s="2">
        <v>605</v>
      </c>
      <c r="Y2" s="2">
        <v>590</v>
      </c>
      <c r="Z2" s="2">
        <v>561</v>
      </c>
      <c r="AA2" s="2">
        <v>612</v>
      </c>
      <c r="AB2" s="2">
        <v>654</v>
      </c>
      <c r="AC2" s="2">
        <v>660</v>
      </c>
      <c r="AD2" s="2">
        <v>661</v>
      </c>
      <c r="AE2" s="2">
        <v>729</v>
      </c>
      <c r="AF2" s="2">
        <v>770</v>
      </c>
      <c r="AG2" s="2">
        <v>848</v>
      </c>
      <c r="AH2" s="2">
        <v>887</v>
      </c>
      <c r="AI2" s="2">
        <v>914</v>
      </c>
      <c r="AJ2" s="2">
        <v>910</v>
      </c>
      <c r="AK2" s="2">
        <v>866</v>
      </c>
      <c r="AL2" s="2">
        <v>820</v>
      </c>
      <c r="AM2" s="2">
        <v>872</v>
      </c>
    </row>
    <row r="3" spans="1:39" x14ac:dyDescent="0.3">
      <c r="A3" t="s">
        <v>4</v>
      </c>
      <c r="B3" t="str">
        <f t="shared" ref="B3:B66" si="0">L3&amp;M3</f>
        <v>EastLight Sabres</v>
      </c>
      <c r="C3" t="str">
        <f t="shared" ref="C3:C66" si="1">L3&amp;N3</f>
        <v>EastEnterprise</v>
      </c>
      <c r="D3" t="str">
        <f t="shared" ref="D3:D66" si="2">L3&amp;O3</f>
        <v>EastLuke Skywalker</v>
      </c>
      <c r="E3" t="str">
        <f t="shared" ref="E3:E66" si="3">M3&amp;N3</f>
        <v>Light SabresEnterprise</v>
      </c>
      <c r="F3" t="str">
        <f t="shared" ref="F3:F66" si="4">M3&amp;O3</f>
        <v>Light SabresLuke Skywalker</v>
      </c>
      <c r="G3" t="str">
        <f t="shared" ref="G3:G66" si="5">N3&amp;O3</f>
        <v>EnterpriseLuke Skywalker</v>
      </c>
      <c r="H3" t="str">
        <f t="shared" ref="H3:H66" si="6">B3&amp;N3</f>
        <v>EastLight SabresEnterprise</v>
      </c>
      <c r="I3" t="str">
        <f t="shared" ref="I3:I66" si="7">B3&amp;O3</f>
        <v>EastLight SabresLuke Skywalker</v>
      </c>
      <c r="J3" t="str">
        <f t="shared" ref="J3:J66" si="8">E3&amp;O3</f>
        <v>Light SabresEnterpriseLuke Skywalker</v>
      </c>
      <c r="K3" t="str">
        <f t="shared" ref="K3:K66" si="9">H3&amp;O3</f>
        <v>EastLight SabresEnterpriseLuke Skywalker</v>
      </c>
      <c r="L3" t="s">
        <v>5</v>
      </c>
      <c r="M3" t="s">
        <v>6</v>
      </c>
      <c r="N3" t="s">
        <v>7</v>
      </c>
      <c r="O3" t="s">
        <v>9</v>
      </c>
      <c r="P3" s="2">
        <v>829</v>
      </c>
      <c r="Q3" s="2">
        <v>906</v>
      </c>
      <c r="R3" s="2">
        <v>950</v>
      </c>
      <c r="S3" s="2">
        <v>1005</v>
      </c>
      <c r="T3" s="2">
        <v>1099</v>
      </c>
      <c r="U3" s="2">
        <v>1170</v>
      </c>
      <c r="V3" s="2">
        <v>1245</v>
      </c>
      <c r="W3" s="2">
        <v>1217</v>
      </c>
      <c r="X3" s="2">
        <v>1210</v>
      </c>
      <c r="Y3" s="2">
        <v>1292</v>
      </c>
      <c r="Z3" s="2">
        <v>1333</v>
      </c>
      <c r="AA3" s="2">
        <v>1310</v>
      </c>
      <c r="AB3" s="2">
        <v>1396</v>
      </c>
      <c r="AC3" s="2">
        <v>1318</v>
      </c>
      <c r="AD3" s="2">
        <v>1441</v>
      </c>
      <c r="AE3" s="2">
        <v>1514</v>
      </c>
      <c r="AF3" s="2">
        <v>1392</v>
      </c>
      <c r="AG3" s="2">
        <v>1358</v>
      </c>
      <c r="AH3" s="2">
        <v>1480</v>
      </c>
      <c r="AI3" s="2">
        <v>1557</v>
      </c>
      <c r="AJ3" s="2">
        <v>1535</v>
      </c>
      <c r="AK3" s="2">
        <v>1549</v>
      </c>
      <c r="AL3" s="2">
        <v>1712</v>
      </c>
      <c r="AM3" s="2">
        <v>1693</v>
      </c>
    </row>
    <row r="4" spans="1:39" x14ac:dyDescent="0.3">
      <c r="A4" t="s">
        <v>4</v>
      </c>
      <c r="B4" t="str">
        <f t="shared" si="0"/>
        <v>EastLight Sabres</v>
      </c>
      <c r="C4" t="str">
        <f t="shared" si="1"/>
        <v>EastEnterprise</v>
      </c>
      <c r="D4" t="str">
        <f t="shared" si="2"/>
        <v>EastHansolo</v>
      </c>
      <c r="E4" t="str">
        <f t="shared" si="3"/>
        <v>Light SabresEnterprise</v>
      </c>
      <c r="F4" t="str">
        <f t="shared" si="4"/>
        <v>Light SabresHansolo</v>
      </c>
      <c r="G4" t="str">
        <f t="shared" si="5"/>
        <v>EnterpriseHansolo</v>
      </c>
      <c r="H4" t="str">
        <f t="shared" si="6"/>
        <v>EastLight SabresEnterprise</v>
      </c>
      <c r="I4" t="str">
        <f t="shared" si="7"/>
        <v>EastLight SabresHansolo</v>
      </c>
      <c r="J4" t="str">
        <f t="shared" si="8"/>
        <v>Light SabresEnterpriseHansolo</v>
      </c>
      <c r="K4" t="str">
        <f t="shared" si="9"/>
        <v>EastLight SabresEnterpriseHansolo</v>
      </c>
      <c r="L4" t="s">
        <v>5</v>
      </c>
      <c r="M4" t="s">
        <v>6</v>
      </c>
      <c r="N4" t="s">
        <v>7</v>
      </c>
      <c r="O4" t="s">
        <v>10</v>
      </c>
      <c r="P4" s="2">
        <v>791</v>
      </c>
      <c r="Q4" s="2">
        <v>764</v>
      </c>
      <c r="R4" s="2">
        <v>744</v>
      </c>
      <c r="S4" s="2">
        <v>685</v>
      </c>
      <c r="T4" s="2">
        <v>662</v>
      </c>
      <c r="U4" s="2">
        <v>703</v>
      </c>
      <c r="V4" s="2">
        <v>675</v>
      </c>
      <c r="W4" s="2">
        <v>653</v>
      </c>
      <c r="X4" s="2">
        <v>631</v>
      </c>
      <c r="Y4" s="2">
        <v>653</v>
      </c>
      <c r="Z4" s="2">
        <v>708</v>
      </c>
      <c r="AA4" s="2">
        <v>671</v>
      </c>
      <c r="AB4" s="2">
        <v>692</v>
      </c>
      <c r="AC4" s="2">
        <v>654</v>
      </c>
      <c r="AD4" s="2">
        <v>599</v>
      </c>
      <c r="AE4" s="2">
        <v>630</v>
      </c>
      <c r="AF4" s="2">
        <v>666</v>
      </c>
      <c r="AG4" s="2">
        <v>675</v>
      </c>
      <c r="AH4" s="2">
        <v>670</v>
      </c>
      <c r="AI4" s="2">
        <v>686</v>
      </c>
      <c r="AJ4" s="2">
        <v>712</v>
      </c>
      <c r="AK4" s="2">
        <v>679</v>
      </c>
      <c r="AL4" s="2">
        <v>642</v>
      </c>
      <c r="AM4" s="2">
        <v>649</v>
      </c>
    </row>
    <row r="5" spans="1:39" x14ac:dyDescent="0.3">
      <c r="A5" t="s">
        <v>4</v>
      </c>
      <c r="B5" t="str">
        <f t="shared" si="0"/>
        <v>EastLight Sabres</v>
      </c>
      <c r="C5" t="str">
        <f t="shared" si="1"/>
        <v>EastEnterprise</v>
      </c>
      <c r="D5" t="str">
        <f t="shared" si="2"/>
        <v>EastChewbacca</v>
      </c>
      <c r="E5" t="str">
        <f t="shared" si="3"/>
        <v>Light SabresEnterprise</v>
      </c>
      <c r="F5" t="str">
        <f t="shared" si="4"/>
        <v>Light SabresChewbacca</v>
      </c>
      <c r="G5" t="str">
        <f t="shared" si="5"/>
        <v>EnterpriseChewbacca</v>
      </c>
      <c r="H5" t="str">
        <f t="shared" si="6"/>
        <v>EastLight SabresEnterprise</v>
      </c>
      <c r="I5" t="str">
        <f t="shared" si="7"/>
        <v>EastLight SabresChewbacca</v>
      </c>
      <c r="J5" t="str">
        <f t="shared" si="8"/>
        <v>Light SabresEnterpriseChewbacca</v>
      </c>
      <c r="K5" t="str">
        <f t="shared" si="9"/>
        <v>EastLight SabresEnterpriseChewbacca</v>
      </c>
      <c r="L5" t="s">
        <v>5</v>
      </c>
      <c r="M5" t="s">
        <v>6</v>
      </c>
      <c r="N5" t="s">
        <v>7</v>
      </c>
      <c r="O5" t="s">
        <v>11</v>
      </c>
      <c r="P5" s="2">
        <v>870</v>
      </c>
      <c r="Q5" s="2">
        <v>902</v>
      </c>
      <c r="R5" s="2">
        <v>856</v>
      </c>
      <c r="S5" s="2">
        <v>917</v>
      </c>
      <c r="T5" s="2">
        <v>841</v>
      </c>
      <c r="U5" s="2">
        <v>819</v>
      </c>
      <c r="V5" s="2">
        <v>811</v>
      </c>
      <c r="W5" s="2">
        <v>740</v>
      </c>
      <c r="X5" s="2">
        <v>698</v>
      </c>
      <c r="Y5" s="2">
        <v>746</v>
      </c>
      <c r="Z5" s="2">
        <v>794</v>
      </c>
      <c r="AA5" s="2">
        <v>797</v>
      </c>
      <c r="AB5" s="2">
        <v>814</v>
      </c>
      <c r="AC5" s="2">
        <v>820</v>
      </c>
      <c r="AD5" s="2">
        <v>863</v>
      </c>
      <c r="AE5" s="2">
        <v>907</v>
      </c>
      <c r="AF5" s="2">
        <v>892</v>
      </c>
      <c r="AG5" s="2">
        <v>816</v>
      </c>
      <c r="AH5" s="2">
        <v>783</v>
      </c>
      <c r="AI5" s="2">
        <v>799</v>
      </c>
      <c r="AJ5" s="2">
        <v>845</v>
      </c>
      <c r="AK5" s="2">
        <v>835</v>
      </c>
      <c r="AL5" s="2">
        <v>781</v>
      </c>
      <c r="AM5" s="2">
        <v>778</v>
      </c>
    </row>
    <row r="6" spans="1:39" x14ac:dyDescent="0.3">
      <c r="A6" t="s">
        <v>4</v>
      </c>
      <c r="B6" t="str">
        <f t="shared" si="0"/>
        <v>EastLight Sabres</v>
      </c>
      <c r="C6" t="str">
        <f t="shared" si="1"/>
        <v>EastGalaxy</v>
      </c>
      <c r="D6" t="str">
        <f t="shared" si="2"/>
        <v>EastJames Kirk</v>
      </c>
      <c r="E6" t="str">
        <f t="shared" si="3"/>
        <v>Light SabresGalaxy</v>
      </c>
      <c r="F6" t="str">
        <f t="shared" si="4"/>
        <v>Light SabresJames Kirk</v>
      </c>
      <c r="G6" t="str">
        <f t="shared" si="5"/>
        <v>GalaxyJames Kirk</v>
      </c>
      <c r="H6" t="str">
        <f t="shared" si="6"/>
        <v>EastLight SabresGalaxy</v>
      </c>
      <c r="I6" t="str">
        <f t="shared" si="7"/>
        <v>EastLight SabresJames Kirk</v>
      </c>
      <c r="J6" t="str">
        <f t="shared" si="8"/>
        <v>Light SabresGalaxyJames Kirk</v>
      </c>
      <c r="K6" t="str">
        <f t="shared" si="9"/>
        <v>EastLight SabresGalaxyJames Kirk</v>
      </c>
      <c r="L6" t="s">
        <v>5</v>
      </c>
      <c r="M6" t="s">
        <v>6</v>
      </c>
      <c r="N6" t="s">
        <v>12</v>
      </c>
      <c r="O6" t="s">
        <v>8</v>
      </c>
      <c r="P6" s="2">
        <v>639</v>
      </c>
      <c r="Q6" s="2">
        <v>620</v>
      </c>
      <c r="R6" s="2">
        <v>661</v>
      </c>
      <c r="S6" s="2">
        <v>732</v>
      </c>
      <c r="T6" s="2">
        <v>683</v>
      </c>
      <c r="U6" s="2">
        <v>687</v>
      </c>
      <c r="V6" s="2">
        <v>643</v>
      </c>
      <c r="W6" s="2">
        <v>690</v>
      </c>
      <c r="X6" s="2">
        <v>763</v>
      </c>
      <c r="Y6" s="2">
        <v>842</v>
      </c>
      <c r="Z6" s="2">
        <v>858</v>
      </c>
      <c r="AA6" s="2">
        <v>867</v>
      </c>
      <c r="AB6" s="2">
        <v>838</v>
      </c>
      <c r="AC6" s="2">
        <v>923</v>
      </c>
      <c r="AD6" s="2">
        <v>915</v>
      </c>
      <c r="AE6" s="2">
        <v>835</v>
      </c>
      <c r="AF6" s="2">
        <v>806</v>
      </c>
      <c r="AG6" s="2">
        <v>743</v>
      </c>
      <c r="AH6" s="2">
        <v>688</v>
      </c>
      <c r="AI6" s="2">
        <v>753</v>
      </c>
      <c r="AJ6" s="2">
        <v>795</v>
      </c>
      <c r="AK6" s="2">
        <v>849</v>
      </c>
      <c r="AL6" s="2">
        <v>818</v>
      </c>
      <c r="AM6" s="2">
        <v>846</v>
      </c>
    </row>
    <row r="7" spans="1:39" x14ac:dyDescent="0.3">
      <c r="A7" t="s">
        <v>4</v>
      </c>
      <c r="B7" t="str">
        <f t="shared" si="0"/>
        <v>EastLight Sabres</v>
      </c>
      <c r="C7" t="str">
        <f t="shared" si="1"/>
        <v>EastGalaxy</v>
      </c>
      <c r="D7" t="str">
        <f t="shared" si="2"/>
        <v>EastLuke Skywalker</v>
      </c>
      <c r="E7" t="str">
        <f t="shared" si="3"/>
        <v>Light SabresGalaxy</v>
      </c>
      <c r="F7" t="str">
        <f t="shared" si="4"/>
        <v>Light SabresLuke Skywalker</v>
      </c>
      <c r="G7" t="str">
        <f t="shared" si="5"/>
        <v>GalaxyLuke Skywalker</v>
      </c>
      <c r="H7" t="str">
        <f t="shared" si="6"/>
        <v>EastLight SabresGalaxy</v>
      </c>
      <c r="I7" t="str">
        <f t="shared" si="7"/>
        <v>EastLight SabresLuke Skywalker</v>
      </c>
      <c r="J7" t="str">
        <f t="shared" si="8"/>
        <v>Light SabresGalaxyLuke Skywalker</v>
      </c>
      <c r="K7" t="str">
        <f t="shared" si="9"/>
        <v>EastLight SabresGalaxyLuke Skywalker</v>
      </c>
      <c r="L7" t="s">
        <v>5</v>
      </c>
      <c r="M7" t="s">
        <v>6</v>
      </c>
      <c r="N7" t="s">
        <v>12</v>
      </c>
      <c r="O7" t="s">
        <v>9</v>
      </c>
      <c r="P7" s="2">
        <v>659</v>
      </c>
      <c r="Q7" s="2">
        <v>690</v>
      </c>
      <c r="R7" s="2">
        <v>687</v>
      </c>
      <c r="S7" s="2">
        <v>639</v>
      </c>
      <c r="T7" s="2">
        <v>598</v>
      </c>
      <c r="U7" s="2">
        <v>575</v>
      </c>
      <c r="V7" s="2">
        <v>609</v>
      </c>
      <c r="W7" s="2">
        <v>675</v>
      </c>
      <c r="X7" s="2">
        <v>637</v>
      </c>
      <c r="Y7" s="2">
        <v>582</v>
      </c>
      <c r="Z7" s="2">
        <v>591</v>
      </c>
      <c r="AA7" s="2">
        <v>596</v>
      </c>
      <c r="AB7" s="2">
        <v>564</v>
      </c>
      <c r="AC7" s="2">
        <v>557</v>
      </c>
      <c r="AD7" s="2">
        <v>601</v>
      </c>
      <c r="AE7" s="2">
        <v>642</v>
      </c>
      <c r="AF7" s="2">
        <v>703</v>
      </c>
      <c r="AG7" s="2">
        <v>780</v>
      </c>
      <c r="AH7" s="2">
        <v>809</v>
      </c>
      <c r="AI7" s="2">
        <v>839</v>
      </c>
      <c r="AJ7" s="2">
        <v>895</v>
      </c>
      <c r="AK7" s="2">
        <v>837</v>
      </c>
      <c r="AL7" s="2">
        <v>771</v>
      </c>
      <c r="AM7" s="2">
        <v>818</v>
      </c>
    </row>
    <row r="8" spans="1:39" x14ac:dyDescent="0.3">
      <c r="A8" t="s">
        <v>4</v>
      </c>
      <c r="B8" t="str">
        <f t="shared" si="0"/>
        <v>EastLight Sabres</v>
      </c>
      <c r="C8" t="str">
        <f t="shared" si="1"/>
        <v>EastGalaxy</v>
      </c>
      <c r="D8" t="str">
        <f t="shared" si="2"/>
        <v>EastHansolo</v>
      </c>
      <c r="E8" t="str">
        <f t="shared" si="3"/>
        <v>Light SabresGalaxy</v>
      </c>
      <c r="F8" t="str">
        <f t="shared" si="4"/>
        <v>Light SabresHansolo</v>
      </c>
      <c r="G8" t="str">
        <f t="shared" si="5"/>
        <v>GalaxyHansolo</v>
      </c>
      <c r="H8" t="str">
        <f t="shared" si="6"/>
        <v>EastLight SabresGalaxy</v>
      </c>
      <c r="I8" t="str">
        <f t="shared" si="7"/>
        <v>EastLight SabresHansolo</v>
      </c>
      <c r="J8" t="str">
        <f t="shared" si="8"/>
        <v>Light SabresGalaxyHansolo</v>
      </c>
      <c r="K8" t="str">
        <f t="shared" si="9"/>
        <v>EastLight SabresGalaxyHansolo</v>
      </c>
      <c r="L8" t="s">
        <v>5</v>
      </c>
      <c r="M8" t="s">
        <v>6</v>
      </c>
      <c r="N8" t="s">
        <v>12</v>
      </c>
      <c r="O8" t="s">
        <v>10</v>
      </c>
      <c r="P8" s="2">
        <v>776</v>
      </c>
      <c r="Q8" s="2">
        <v>810</v>
      </c>
      <c r="R8" s="2">
        <v>853</v>
      </c>
      <c r="S8" s="2">
        <v>927</v>
      </c>
      <c r="T8" s="2">
        <v>893</v>
      </c>
      <c r="U8" s="2">
        <v>949</v>
      </c>
      <c r="V8" s="2">
        <v>971</v>
      </c>
      <c r="W8" s="2">
        <v>953</v>
      </c>
      <c r="X8" s="2">
        <v>962</v>
      </c>
      <c r="Y8" s="2">
        <v>1059</v>
      </c>
      <c r="Z8" s="2">
        <v>1166</v>
      </c>
      <c r="AA8" s="2">
        <v>1131</v>
      </c>
      <c r="AB8" s="2">
        <v>1065</v>
      </c>
      <c r="AC8" s="2">
        <v>1122</v>
      </c>
      <c r="AD8" s="2">
        <v>1100</v>
      </c>
      <c r="AE8" s="2">
        <v>1123</v>
      </c>
      <c r="AF8" s="2">
        <v>1037</v>
      </c>
      <c r="AG8" s="2">
        <v>1039</v>
      </c>
      <c r="AH8" s="2">
        <v>1010</v>
      </c>
      <c r="AI8" s="2">
        <v>1024</v>
      </c>
      <c r="AJ8" s="2">
        <v>1023</v>
      </c>
      <c r="AK8" s="2">
        <v>968</v>
      </c>
      <c r="AL8" s="2">
        <v>1033</v>
      </c>
      <c r="AM8" s="2">
        <v>1106</v>
      </c>
    </row>
    <row r="9" spans="1:39" x14ac:dyDescent="0.3">
      <c r="A9" t="s">
        <v>4</v>
      </c>
      <c r="B9" t="str">
        <f t="shared" si="0"/>
        <v>EastLight Sabres</v>
      </c>
      <c r="C9" t="str">
        <f t="shared" si="1"/>
        <v>EastGalaxy</v>
      </c>
      <c r="D9" t="str">
        <f t="shared" si="2"/>
        <v>EastChewbacca</v>
      </c>
      <c r="E9" t="str">
        <f t="shared" si="3"/>
        <v>Light SabresGalaxy</v>
      </c>
      <c r="F9" t="str">
        <f t="shared" si="4"/>
        <v>Light SabresChewbacca</v>
      </c>
      <c r="G9" t="str">
        <f t="shared" si="5"/>
        <v>GalaxyChewbacca</v>
      </c>
      <c r="H9" t="str">
        <f t="shared" si="6"/>
        <v>EastLight SabresGalaxy</v>
      </c>
      <c r="I9" t="str">
        <f t="shared" si="7"/>
        <v>EastLight SabresChewbacca</v>
      </c>
      <c r="J9" t="str">
        <f t="shared" si="8"/>
        <v>Light SabresGalaxyChewbacca</v>
      </c>
      <c r="K9" t="str">
        <f t="shared" si="9"/>
        <v>EastLight SabresGalaxyChewbacca</v>
      </c>
      <c r="L9" t="s">
        <v>5</v>
      </c>
      <c r="M9" t="s">
        <v>6</v>
      </c>
      <c r="N9" t="s">
        <v>12</v>
      </c>
      <c r="O9" t="s">
        <v>11</v>
      </c>
      <c r="P9" s="2">
        <v>570</v>
      </c>
      <c r="Q9" s="2">
        <v>530</v>
      </c>
      <c r="R9" s="2">
        <v>500</v>
      </c>
      <c r="S9" s="2">
        <v>526</v>
      </c>
      <c r="T9" s="2">
        <v>570</v>
      </c>
      <c r="U9" s="2">
        <v>532</v>
      </c>
      <c r="V9" s="2">
        <v>550</v>
      </c>
      <c r="W9" s="2">
        <v>607</v>
      </c>
      <c r="X9" s="2">
        <v>601</v>
      </c>
      <c r="Y9" s="2">
        <v>570</v>
      </c>
      <c r="Z9" s="2">
        <v>619</v>
      </c>
      <c r="AA9" s="2">
        <v>634</v>
      </c>
      <c r="AB9" s="2">
        <v>672</v>
      </c>
      <c r="AC9" s="2">
        <v>711</v>
      </c>
      <c r="AD9" s="2">
        <v>681</v>
      </c>
      <c r="AE9" s="2">
        <v>646</v>
      </c>
      <c r="AF9" s="2">
        <v>687</v>
      </c>
      <c r="AG9" s="2">
        <v>741</v>
      </c>
      <c r="AH9" s="2">
        <v>804</v>
      </c>
      <c r="AI9" s="2">
        <v>735</v>
      </c>
      <c r="AJ9" s="2">
        <v>708</v>
      </c>
      <c r="AK9" s="2">
        <v>734</v>
      </c>
      <c r="AL9" s="2">
        <v>716</v>
      </c>
      <c r="AM9" s="2">
        <v>748</v>
      </c>
    </row>
    <row r="10" spans="1:39" x14ac:dyDescent="0.3">
      <c r="A10" t="s">
        <v>4</v>
      </c>
      <c r="B10" t="str">
        <f t="shared" si="0"/>
        <v>EastLight Sabres</v>
      </c>
      <c r="C10" t="str">
        <f t="shared" si="1"/>
        <v>EastPlanet</v>
      </c>
      <c r="D10" t="str">
        <f t="shared" si="2"/>
        <v>EastJames Kirk</v>
      </c>
      <c r="E10" t="str">
        <f t="shared" si="3"/>
        <v>Light SabresPlanet</v>
      </c>
      <c r="F10" t="str">
        <f t="shared" si="4"/>
        <v>Light SabresJames Kirk</v>
      </c>
      <c r="G10" t="str">
        <f t="shared" si="5"/>
        <v>PlanetJames Kirk</v>
      </c>
      <c r="H10" t="str">
        <f t="shared" si="6"/>
        <v>EastLight SabresPlanet</v>
      </c>
      <c r="I10" t="str">
        <f t="shared" si="7"/>
        <v>EastLight SabresJames Kirk</v>
      </c>
      <c r="J10" t="str">
        <f t="shared" si="8"/>
        <v>Light SabresPlanetJames Kirk</v>
      </c>
      <c r="K10" t="str">
        <f t="shared" si="9"/>
        <v>EastLight SabresPlanetJames Kirk</v>
      </c>
      <c r="L10" t="s">
        <v>5</v>
      </c>
      <c r="M10" t="s">
        <v>6</v>
      </c>
      <c r="N10" t="s">
        <v>13</v>
      </c>
      <c r="O10" t="s">
        <v>8</v>
      </c>
      <c r="P10" s="2">
        <v>619</v>
      </c>
      <c r="Q10" s="2">
        <v>642</v>
      </c>
      <c r="R10" s="2">
        <v>654</v>
      </c>
      <c r="S10" s="2">
        <v>653</v>
      </c>
      <c r="T10" s="2">
        <v>635</v>
      </c>
      <c r="U10" s="2">
        <v>661</v>
      </c>
      <c r="V10" s="2">
        <v>621</v>
      </c>
      <c r="W10" s="2">
        <v>641</v>
      </c>
      <c r="X10" s="2">
        <v>686</v>
      </c>
      <c r="Y10" s="2">
        <v>673</v>
      </c>
      <c r="Z10" s="2">
        <v>719</v>
      </c>
      <c r="AA10" s="2">
        <v>744</v>
      </c>
      <c r="AB10" s="2">
        <v>689</v>
      </c>
      <c r="AC10" s="2">
        <v>647</v>
      </c>
      <c r="AD10" s="2">
        <v>627</v>
      </c>
      <c r="AE10" s="2">
        <v>582</v>
      </c>
      <c r="AF10" s="2">
        <v>593</v>
      </c>
      <c r="AG10" s="2">
        <v>590</v>
      </c>
      <c r="AH10" s="2">
        <v>543</v>
      </c>
      <c r="AI10" s="2">
        <v>543</v>
      </c>
      <c r="AJ10" s="2">
        <v>557</v>
      </c>
      <c r="AK10" s="2">
        <v>523</v>
      </c>
      <c r="AL10" s="2">
        <v>545</v>
      </c>
      <c r="AM10" s="2">
        <v>577</v>
      </c>
    </row>
    <row r="11" spans="1:39" x14ac:dyDescent="0.3">
      <c r="A11" t="s">
        <v>4</v>
      </c>
      <c r="B11" t="str">
        <f t="shared" si="0"/>
        <v>EastLight Sabres</v>
      </c>
      <c r="C11" t="str">
        <f t="shared" si="1"/>
        <v>EastPlanet</v>
      </c>
      <c r="D11" t="str">
        <f t="shared" si="2"/>
        <v>EastLuke Skywalker</v>
      </c>
      <c r="E11" t="str">
        <f t="shared" si="3"/>
        <v>Light SabresPlanet</v>
      </c>
      <c r="F11" t="str">
        <f t="shared" si="4"/>
        <v>Light SabresLuke Skywalker</v>
      </c>
      <c r="G11" t="str">
        <f t="shared" si="5"/>
        <v>PlanetLuke Skywalker</v>
      </c>
      <c r="H11" t="str">
        <f t="shared" si="6"/>
        <v>EastLight SabresPlanet</v>
      </c>
      <c r="I11" t="str">
        <f t="shared" si="7"/>
        <v>EastLight SabresLuke Skywalker</v>
      </c>
      <c r="J11" t="str">
        <f t="shared" si="8"/>
        <v>Light SabresPlanetLuke Skywalker</v>
      </c>
      <c r="K11" t="str">
        <f t="shared" si="9"/>
        <v>EastLight SabresPlanetLuke Skywalker</v>
      </c>
      <c r="L11" t="s">
        <v>5</v>
      </c>
      <c r="M11" t="s">
        <v>6</v>
      </c>
      <c r="N11" t="s">
        <v>13</v>
      </c>
      <c r="O11" t="s">
        <v>9</v>
      </c>
      <c r="P11" s="2">
        <v>942</v>
      </c>
      <c r="Q11" s="2">
        <v>892</v>
      </c>
      <c r="R11" s="2">
        <v>898</v>
      </c>
      <c r="S11" s="2">
        <v>850</v>
      </c>
      <c r="T11" s="2">
        <v>803</v>
      </c>
      <c r="U11" s="2">
        <v>796</v>
      </c>
      <c r="V11" s="2">
        <v>879</v>
      </c>
      <c r="W11" s="2">
        <v>839</v>
      </c>
      <c r="X11" s="2">
        <v>895</v>
      </c>
      <c r="Y11" s="2">
        <v>913</v>
      </c>
      <c r="Z11" s="2">
        <v>996</v>
      </c>
      <c r="AA11" s="2">
        <v>962</v>
      </c>
      <c r="AB11" s="2">
        <v>999</v>
      </c>
      <c r="AC11" s="2">
        <v>1091</v>
      </c>
      <c r="AD11" s="2">
        <v>1116</v>
      </c>
      <c r="AE11" s="2">
        <v>1053</v>
      </c>
      <c r="AF11" s="2">
        <v>1078</v>
      </c>
      <c r="AG11" s="2">
        <v>1007</v>
      </c>
      <c r="AH11" s="2">
        <v>923</v>
      </c>
      <c r="AI11" s="2">
        <v>1019</v>
      </c>
      <c r="AJ11" s="2">
        <v>932</v>
      </c>
      <c r="AK11" s="2">
        <v>973</v>
      </c>
      <c r="AL11" s="2">
        <v>1065</v>
      </c>
      <c r="AM11" s="2">
        <v>1083</v>
      </c>
    </row>
    <row r="12" spans="1:39" x14ac:dyDescent="0.3">
      <c r="A12" t="s">
        <v>4</v>
      </c>
      <c r="B12" t="str">
        <f t="shared" si="0"/>
        <v>EastLight Sabres</v>
      </c>
      <c r="C12" t="str">
        <f t="shared" si="1"/>
        <v>EastPlanet</v>
      </c>
      <c r="D12" t="str">
        <f t="shared" si="2"/>
        <v>EastHansolo</v>
      </c>
      <c r="E12" t="str">
        <f t="shared" si="3"/>
        <v>Light SabresPlanet</v>
      </c>
      <c r="F12" t="str">
        <f t="shared" si="4"/>
        <v>Light SabresHansolo</v>
      </c>
      <c r="G12" t="str">
        <f t="shared" si="5"/>
        <v>PlanetHansolo</v>
      </c>
      <c r="H12" t="str">
        <f t="shared" si="6"/>
        <v>EastLight SabresPlanet</v>
      </c>
      <c r="I12" t="str">
        <f t="shared" si="7"/>
        <v>EastLight SabresHansolo</v>
      </c>
      <c r="J12" t="str">
        <f t="shared" si="8"/>
        <v>Light SabresPlanetHansolo</v>
      </c>
      <c r="K12" t="str">
        <f t="shared" si="9"/>
        <v>EastLight SabresPlanetHansolo</v>
      </c>
      <c r="L12" t="s">
        <v>5</v>
      </c>
      <c r="M12" t="s">
        <v>6</v>
      </c>
      <c r="N12" t="s">
        <v>13</v>
      </c>
      <c r="O12" t="s">
        <v>10</v>
      </c>
      <c r="P12" s="2">
        <v>935</v>
      </c>
      <c r="Q12" s="2">
        <v>981</v>
      </c>
      <c r="R12" s="2">
        <v>1060</v>
      </c>
      <c r="S12" s="2">
        <v>1058</v>
      </c>
      <c r="T12" s="2">
        <v>1125</v>
      </c>
      <c r="U12" s="2">
        <v>1211</v>
      </c>
      <c r="V12" s="2">
        <v>1136</v>
      </c>
      <c r="W12" s="2">
        <v>1158</v>
      </c>
      <c r="X12" s="2">
        <v>1083</v>
      </c>
      <c r="Y12" s="2">
        <v>1026</v>
      </c>
      <c r="Z12" s="2">
        <v>1124</v>
      </c>
      <c r="AA12" s="2">
        <v>1030</v>
      </c>
      <c r="AB12" s="2">
        <v>1095</v>
      </c>
      <c r="AC12" s="2">
        <v>1026</v>
      </c>
      <c r="AD12" s="2">
        <v>962</v>
      </c>
      <c r="AE12" s="2">
        <v>1037</v>
      </c>
      <c r="AF12" s="2">
        <v>1145</v>
      </c>
      <c r="AG12" s="2">
        <v>1179</v>
      </c>
      <c r="AH12" s="2">
        <v>1198</v>
      </c>
      <c r="AI12" s="2">
        <v>1244</v>
      </c>
      <c r="AJ12" s="2">
        <v>1181</v>
      </c>
      <c r="AK12" s="2">
        <v>1205</v>
      </c>
      <c r="AL12" s="2">
        <v>1242</v>
      </c>
      <c r="AM12" s="2">
        <v>1309</v>
      </c>
    </row>
    <row r="13" spans="1:39" x14ac:dyDescent="0.3">
      <c r="A13" t="s">
        <v>4</v>
      </c>
      <c r="B13" t="str">
        <f t="shared" si="0"/>
        <v>EastLight Sabres</v>
      </c>
      <c r="C13" t="str">
        <f t="shared" si="1"/>
        <v>EastPlanet</v>
      </c>
      <c r="D13" t="str">
        <f t="shared" si="2"/>
        <v>EastChewbacca</v>
      </c>
      <c r="E13" t="str">
        <f t="shared" si="3"/>
        <v>Light SabresPlanet</v>
      </c>
      <c r="F13" t="str">
        <f t="shared" si="4"/>
        <v>Light SabresChewbacca</v>
      </c>
      <c r="G13" t="str">
        <f t="shared" si="5"/>
        <v>PlanetChewbacca</v>
      </c>
      <c r="H13" t="str">
        <f t="shared" si="6"/>
        <v>EastLight SabresPlanet</v>
      </c>
      <c r="I13" t="str">
        <f t="shared" si="7"/>
        <v>EastLight SabresChewbacca</v>
      </c>
      <c r="J13" t="str">
        <f t="shared" si="8"/>
        <v>Light SabresPlanetChewbacca</v>
      </c>
      <c r="K13" t="str">
        <f t="shared" si="9"/>
        <v>EastLight SabresPlanetChewbacca</v>
      </c>
      <c r="L13" t="s">
        <v>5</v>
      </c>
      <c r="M13" t="s">
        <v>6</v>
      </c>
      <c r="N13" t="s">
        <v>13</v>
      </c>
      <c r="O13" t="s">
        <v>11</v>
      </c>
      <c r="P13" s="2">
        <v>655</v>
      </c>
      <c r="Q13" s="2">
        <v>695</v>
      </c>
      <c r="R13" s="2">
        <v>659</v>
      </c>
      <c r="S13" s="2">
        <v>635</v>
      </c>
      <c r="T13" s="2">
        <v>633</v>
      </c>
      <c r="U13" s="2">
        <v>654</v>
      </c>
      <c r="V13" s="2">
        <v>626</v>
      </c>
      <c r="W13" s="2">
        <v>593</v>
      </c>
      <c r="X13" s="2">
        <v>596</v>
      </c>
      <c r="Y13" s="2">
        <v>633</v>
      </c>
      <c r="Z13" s="2">
        <v>642</v>
      </c>
      <c r="AA13" s="2">
        <v>694</v>
      </c>
      <c r="AB13" s="2">
        <v>757</v>
      </c>
      <c r="AC13" s="2">
        <v>701</v>
      </c>
      <c r="AD13" s="2">
        <v>764</v>
      </c>
      <c r="AE13" s="2">
        <v>820</v>
      </c>
      <c r="AF13" s="2">
        <v>746</v>
      </c>
      <c r="AG13" s="2">
        <v>737</v>
      </c>
      <c r="AH13" s="2">
        <v>779</v>
      </c>
      <c r="AI13" s="2">
        <v>714</v>
      </c>
      <c r="AJ13" s="2">
        <v>781</v>
      </c>
      <c r="AK13" s="2">
        <v>719</v>
      </c>
      <c r="AL13" s="2">
        <v>777</v>
      </c>
      <c r="AM13" s="2">
        <v>806</v>
      </c>
    </row>
    <row r="14" spans="1:39" x14ac:dyDescent="0.3">
      <c r="A14" t="s">
        <v>4</v>
      </c>
      <c r="B14" t="str">
        <f t="shared" si="0"/>
        <v>EastTransponders</v>
      </c>
      <c r="C14" t="str">
        <f t="shared" si="1"/>
        <v>EastEnterprise</v>
      </c>
      <c r="D14" t="str">
        <f t="shared" si="2"/>
        <v>EastJames Kirk</v>
      </c>
      <c r="E14" t="str">
        <f t="shared" si="3"/>
        <v>TranspondersEnterprise</v>
      </c>
      <c r="F14" t="str">
        <f t="shared" si="4"/>
        <v>TranspondersJames Kirk</v>
      </c>
      <c r="G14" t="str">
        <f t="shared" si="5"/>
        <v>EnterpriseJames Kirk</v>
      </c>
      <c r="H14" t="str">
        <f t="shared" si="6"/>
        <v>EastTranspondersEnterprise</v>
      </c>
      <c r="I14" t="str">
        <f t="shared" si="7"/>
        <v>EastTranspondersJames Kirk</v>
      </c>
      <c r="J14" t="str">
        <f t="shared" si="8"/>
        <v>TranspondersEnterpriseJames Kirk</v>
      </c>
      <c r="K14" t="str">
        <f t="shared" si="9"/>
        <v>EastTranspondersEnterpriseJames Kirk</v>
      </c>
      <c r="L14" t="s">
        <v>5</v>
      </c>
      <c r="M14" t="s">
        <v>14</v>
      </c>
      <c r="N14" t="s">
        <v>7</v>
      </c>
      <c r="O14" t="s">
        <v>8</v>
      </c>
      <c r="P14" s="2">
        <v>795</v>
      </c>
      <c r="Q14" s="2">
        <v>870</v>
      </c>
      <c r="R14" s="2">
        <v>914</v>
      </c>
      <c r="S14" s="2">
        <v>855</v>
      </c>
      <c r="T14" s="2">
        <v>805</v>
      </c>
      <c r="U14" s="2">
        <v>879</v>
      </c>
      <c r="V14" s="2">
        <v>841</v>
      </c>
      <c r="W14" s="2">
        <v>767</v>
      </c>
      <c r="X14" s="2">
        <v>765</v>
      </c>
      <c r="Y14" s="2">
        <v>769</v>
      </c>
      <c r="Z14" s="2">
        <v>785</v>
      </c>
      <c r="AA14" s="2">
        <v>790</v>
      </c>
      <c r="AB14" s="2">
        <v>869</v>
      </c>
      <c r="AC14" s="2">
        <v>852</v>
      </c>
      <c r="AD14" s="2">
        <v>872</v>
      </c>
      <c r="AE14" s="2">
        <v>886</v>
      </c>
      <c r="AF14" s="2">
        <v>889</v>
      </c>
      <c r="AG14" s="2">
        <v>869</v>
      </c>
      <c r="AH14" s="2">
        <v>880</v>
      </c>
      <c r="AI14" s="2">
        <v>867</v>
      </c>
      <c r="AJ14" s="2">
        <v>863</v>
      </c>
      <c r="AK14" s="2">
        <v>810</v>
      </c>
      <c r="AL14" s="2">
        <v>786</v>
      </c>
      <c r="AM14" s="2">
        <v>820</v>
      </c>
    </row>
    <row r="15" spans="1:39" x14ac:dyDescent="0.3">
      <c r="A15" t="s">
        <v>4</v>
      </c>
      <c r="B15" t="str">
        <f t="shared" si="0"/>
        <v>EastTransponders</v>
      </c>
      <c r="C15" t="str">
        <f t="shared" si="1"/>
        <v>EastEnterprise</v>
      </c>
      <c r="D15" t="str">
        <f t="shared" si="2"/>
        <v>EastLuke Skywalker</v>
      </c>
      <c r="E15" t="str">
        <f t="shared" si="3"/>
        <v>TranspondersEnterprise</v>
      </c>
      <c r="F15" t="str">
        <f t="shared" si="4"/>
        <v>TranspondersLuke Skywalker</v>
      </c>
      <c r="G15" t="str">
        <f t="shared" si="5"/>
        <v>EnterpriseLuke Skywalker</v>
      </c>
      <c r="H15" t="str">
        <f t="shared" si="6"/>
        <v>EastTranspondersEnterprise</v>
      </c>
      <c r="I15" t="str">
        <f t="shared" si="7"/>
        <v>EastTranspondersLuke Skywalker</v>
      </c>
      <c r="J15" t="str">
        <f t="shared" si="8"/>
        <v>TranspondersEnterpriseLuke Skywalker</v>
      </c>
      <c r="K15" t="str">
        <f t="shared" si="9"/>
        <v>EastTranspondersEnterpriseLuke Skywalker</v>
      </c>
      <c r="L15" t="s">
        <v>5</v>
      </c>
      <c r="M15" t="s">
        <v>14</v>
      </c>
      <c r="N15" t="s">
        <v>7</v>
      </c>
      <c r="O15" t="s">
        <v>9</v>
      </c>
      <c r="P15" s="2">
        <v>914</v>
      </c>
      <c r="Q15" s="2">
        <v>887</v>
      </c>
      <c r="R15" s="2">
        <v>939</v>
      </c>
      <c r="S15" s="2">
        <v>1015</v>
      </c>
      <c r="T15" s="2">
        <v>926</v>
      </c>
      <c r="U15" s="2">
        <v>983</v>
      </c>
      <c r="V15" s="2">
        <v>1065</v>
      </c>
      <c r="W15" s="2">
        <v>1173</v>
      </c>
      <c r="X15" s="2">
        <v>1158</v>
      </c>
      <c r="Y15" s="2">
        <v>1080</v>
      </c>
      <c r="Z15" s="2">
        <v>1028</v>
      </c>
      <c r="AA15" s="2">
        <v>1112</v>
      </c>
      <c r="AB15" s="2">
        <v>1039</v>
      </c>
      <c r="AC15" s="2">
        <v>987</v>
      </c>
      <c r="AD15" s="2">
        <v>1028</v>
      </c>
      <c r="AE15" s="2">
        <v>1055</v>
      </c>
      <c r="AF15" s="2">
        <v>1084</v>
      </c>
      <c r="AG15" s="2">
        <v>998</v>
      </c>
      <c r="AH15" s="2">
        <v>917</v>
      </c>
      <c r="AI15" s="2">
        <v>920</v>
      </c>
      <c r="AJ15" s="2">
        <v>1012</v>
      </c>
      <c r="AK15" s="2">
        <v>1059</v>
      </c>
      <c r="AL15" s="2">
        <v>1009</v>
      </c>
      <c r="AM15" s="2">
        <v>1001</v>
      </c>
    </row>
    <row r="16" spans="1:39" x14ac:dyDescent="0.3">
      <c r="A16" t="s">
        <v>4</v>
      </c>
      <c r="B16" t="str">
        <f t="shared" si="0"/>
        <v>EastTransponders</v>
      </c>
      <c r="C16" t="str">
        <f t="shared" si="1"/>
        <v>EastEnterprise</v>
      </c>
      <c r="D16" t="str">
        <f t="shared" si="2"/>
        <v>EastHansolo</v>
      </c>
      <c r="E16" t="str">
        <f t="shared" si="3"/>
        <v>TranspondersEnterprise</v>
      </c>
      <c r="F16" t="str">
        <f t="shared" si="4"/>
        <v>TranspondersHansolo</v>
      </c>
      <c r="G16" t="str">
        <f t="shared" si="5"/>
        <v>EnterpriseHansolo</v>
      </c>
      <c r="H16" t="str">
        <f t="shared" si="6"/>
        <v>EastTranspondersEnterprise</v>
      </c>
      <c r="I16" t="str">
        <f t="shared" si="7"/>
        <v>EastTranspondersHansolo</v>
      </c>
      <c r="J16" t="str">
        <f t="shared" si="8"/>
        <v>TranspondersEnterpriseHansolo</v>
      </c>
      <c r="K16" t="str">
        <f t="shared" si="9"/>
        <v>EastTranspondersEnterpriseHansolo</v>
      </c>
      <c r="L16" t="s">
        <v>5</v>
      </c>
      <c r="M16" t="s">
        <v>14</v>
      </c>
      <c r="N16" t="s">
        <v>7</v>
      </c>
      <c r="O16" t="s">
        <v>10</v>
      </c>
      <c r="P16" s="2">
        <v>695</v>
      </c>
      <c r="Q16" s="2">
        <v>702</v>
      </c>
      <c r="R16" s="2">
        <v>666</v>
      </c>
      <c r="S16" s="2">
        <v>673</v>
      </c>
      <c r="T16" s="2">
        <v>628</v>
      </c>
      <c r="U16" s="2">
        <v>619</v>
      </c>
      <c r="V16" s="2">
        <v>682</v>
      </c>
      <c r="W16" s="2">
        <v>665</v>
      </c>
      <c r="X16" s="2">
        <v>617</v>
      </c>
      <c r="Y16" s="2">
        <v>651</v>
      </c>
      <c r="Z16" s="2">
        <v>673</v>
      </c>
      <c r="AA16" s="2">
        <v>635</v>
      </c>
      <c r="AB16" s="2">
        <v>586</v>
      </c>
      <c r="AC16" s="2">
        <v>567</v>
      </c>
      <c r="AD16" s="2">
        <v>560</v>
      </c>
      <c r="AE16" s="2">
        <v>609</v>
      </c>
      <c r="AF16" s="2">
        <v>565</v>
      </c>
      <c r="AG16" s="2">
        <v>582</v>
      </c>
      <c r="AH16" s="2">
        <v>629</v>
      </c>
      <c r="AI16" s="2">
        <v>602</v>
      </c>
      <c r="AJ16" s="2">
        <v>586</v>
      </c>
      <c r="AK16" s="2">
        <v>535</v>
      </c>
      <c r="AL16" s="2">
        <v>487</v>
      </c>
      <c r="AM16" s="2">
        <v>525</v>
      </c>
    </row>
    <row r="17" spans="1:39" x14ac:dyDescent="0.3">
      <c r="A17" t="s">
        <v>4</v>
      </c>
      <c r="B17" t="str">
        <f t="shared" si="0"/>
        <v>EastTransponders</v>
      </c>
      <c r="C17" t="str">
        <f t="shared" si="1"/>
        <v>EastEnterprise</v>
      </c>
      <c r="D17" t="str">
        <f t="shared" si="2"/>
        <v>EastChewbacca</v>
      </c>
      <c r="E17" t="str">
        <f t="shared" si="3"/>
        <v>TranspondersEnterprise</v>
      </c>
      <c r="F17" t="str">
        <f t="shared" si="4"/>
        <v>TranspondersChewbacca</v>
      </c>
      <c r="G17" t="str">
        <f t="shared" si="5"/>
        <v>EnterpriseChewbacca</v>
      </c>
      <c r="H17" t="str">
        <f t="shared" si="6"/>
        <v>EastTranspondersEnterprise</v>
      </c>
      <c r="I17" t="str">
        <f t="shared" si="7"/>
        <v>EastTranspondersChewbacca</v>
      </c>
      <c r="J17" t="str">
        <f t="shared" si="8"/>
        <v>TranspondersEnterpriseChewbacca</v>
      </c>
      <c r="K17" t="str">
        <f t="shared" si="9"/>
        <v>EastTranspondersEnterpriseChewbacca</v>
      </c>
      <c r="L17" t="s">
        <v>5</v>
      </c>
      <c r="M17" t="s">
        <v>14</v>
      </c>
      <c r="N17" t="s">
        <v>7</v>
      </c>
      <c r="O17" t="s">
        <v>11</v>
      </c>
      <c r="P17" s="2">
        <v>920</v>
      </c>
      <c r="Q17" s="2">
        <v>907</v>
      </c>
      <c r="R17" s="2">
        <v>898</v>
      </c>
      <c r="S17" s="2">
        <v>831</v>
      </c>
      <c r="T17" s="2">
        <v>845</v>
      </c>
      <c r="U17" s="2">
        <v>823</v>
      </c>
      <c r="V17" s="2">
        <v>856</v>
      </c>
      <c r="W17" s="2">
        <v>922</v>
      </c>
      <c r="X17" s="2">
        <v>941</v>
      </c>
      <c r="Y17" s="2">
        <v>1001</v>
      </c>
      <c r="Z17" s="2">
        <v>1051</v>
      </c>
      <c r="AA17" s="2">
        <v>1032</v>
      </c>
      <c r="AB17" s="2">
        <v>954</v>
      </c>
      <c r="AC17" s="2">
        <v>964</v>
      </c>
      <c r="AD17" s="2">
        <v>947</v>
      </c>
      <c r="AE17" s="2">
        <v>1035</v>
      </c>
      <c r="AF17" s="2">
        <v>974</v>
      </c>
      <c r="AG17" s="2">
        <v>887</v>
      </c>
      <c r="AH17" s="2">
        <v>909</v>
      </c>
      <c r="AI17" s="2">
        <v>855</v>
      </c>
      <c r="AJ17" s="2">
        <v>927</v>
      </c>
      <c r="AK17" s="2">
        <v>941</v>
      </c>
      <c r="AL17" s="2">
        <v>989</v>
      </c>
      <c r="AM17" s="2">
        <v>1078</v>
      </c>
    </row>
    <row r="18" spans="1:39" x14ac:dyDescent="0.3">
      <c r="A18" t="s">
        <v>4</v>
      </c>
      <c r="B18" t="str">
        <f t="shared" si="0"/>
        <v>EastTransponders</v>
      </c>
      <c r="C18" t="str">
        <f t="shared" si="1"/>
        <v>EastGalaxy</v>
      </c>
      <c r="D18" t="str">
        <f t="shared" si="2"/>
        <v>EastJames Kirk</v>
      </c>
      <c r="E18" t="str">
        <f t="shared" si="3"/>
        <v>TranspondersGalaxy</v>
      </c>
      <c r="F18" t="str">
        <f t="shared" si="4"/>
        <v>TranspondersJames Kirk</v>
      </c>
      <c r="G18" t="str">
        <f t="shared" si="5"/>
        <v>GalaxyJames Kirk</v>
      </c>
      <c r="H18" t="str">
        <f t="shared" si="6"/>
        <v>EastTranspondersGalaxy</v>
      </c>
      <c r="I18" t="str">
        <f t="shared" si="7"/>
        <v>EastTranspondersJames Kirk</v>
      </c>
      <c r="J18" t="str">
        <f t="shared" si="8"/>
        <v>TranspondersGalaxyJames Kirk</v>
      </c>
      <c r="K18" t="str">
        <f t="shared" si="9"/>
        <v>EastTranspondersGalaxyJames Kirk</v>
      </c>
      <c r="L18" t="s">
        <v>5</v>
      </c>
      <c r="M18" t="s">
        <v>14</v>
      </c>
      <c r="N18" t="s">
        <v>12</v>
      </c>
      <c r="O18" t="s">
        <v>8</v>
      </c>
      <c r="P18" s="2">
        <v>699</v>
      </c>
      <c r="Q18" s="2">
        <v>721</v>
      </c>
      <c r="R18" s="2">
        <v>713</v>
      </c>
      <c r="S18" s="2">
        <v>755</v>
      </c>
      <c r="T18" s="2">
        <v>697</v>
      </c>
      <c r="U18" s="2">
        <v>728</v>
      </c>
      <c r="V18" s="2">
        <v>663</v>
      </c>
      <c r="W18" s="2">
        <v>694</v>
      </c>
      <c r="X18" s="2">
        <v>732</v>
      </c>
      <c r="Y18" s="2">
        <v>765</v>
      </c>
      <c r="Z18" s="2">
        <v>741</v>
      </c>
      <c r="AA18" s="2">
        <v>808</v>
      </c>
      <c r="AB18" s="2">
        <v>768</v>
      </c>
      <c r="AC18" s="2">
        <v>829</v>
      </c>
      <c r="AD18" s="2">
        <v>764</v>
      </c>
      <c r="AE18" s="2">
        <v>787</v>
      </c>
      <c r="AF18" s="2">
        <v>760</v>
      </c>
      <c r="AG18" s="2">
        <v>694</v>
      </c>
      <c r="AH18" s="2">
        <v>706</v>
      </c>
      <c r="AI18" s="2">
        <v>724</v>
      </c>
      <c r="AJ18" s="2">
        <v>721</v>
      </c>
      <c r="AK18" s="2">
        <v>724</v>
      </c>
      <c r="AL18" s="2">
        <v>793</v>
      </c>
      <c r="AM18" s="2">
        <v>788</v>
      </c>
    </row>
    <row r="19" spans="1:39" x14ac:dyDescent="0.3">
      <c r="A19" t="s">
        <v>4</v>
      </c>
      <c r="B19" t="str">
        <f t="shared" si="0"/>
        <v>EastTransponders</v>
      </c>
      <c r="C19" t="str">
        <f t="shared" si="1"/>
        <v>EastGalaxy</v>
      </c>
      <c r="D19" t="str">
        <f t="shared" si="2"/>
        <v>EastLuke Skywalker</v>
      </c>
      <c r="E19" t="str">
        <f t="shared" si="3"/>
        <v>TranspondersGalaxy</v>
      </c>
      <c r="F19" t="str">
        <f t="shared" si="4"/>
        <v>TranspondersLuke Skywalker</v>
      </c>
      <c r="G19" t="str">
        <f t="shared" si="5"/>
        <v>GalaxyLuke Skywalker</v>
      </c>
      <c r="H19" t="str">
        <f t="shared" si="6"/>
        <v>EastTranspondersGalaxy</v>
      </c>
      <c r="I19" t="str">
        <f t="shared" si="7"/>
        <v>EastTranspondersLuke Skywalker</v>
      </c>
      <c r="J19" t="str">
        <f t="shared" si="8"/>
        <v>TranspondersGalaxyLuke Skywalker</v>
      </c>
      <c r="K19" t="str">
        <f t="shared" si="9"/>
        <v>EastTranspondersGalaxyLuke Skywalker</v>
      </c>
      <c r="L19" t="s">
        <v>5</v>
      </c>
      <c r="M19" t="s">
        <v>14</v>
      </c>
      <c r="N19" t="s">
        <v>12</v>
      </c>
      <c r="O19" t="s">
        <v>9</v>
      </c>
      <c r="P19" s="2">
        <v>785</v>
      </c>
      <c r="Q19" s="2">
        <v>742</v>
      </c>
      <c r="R19" s="2">
        <v>773</v>
      </c>
      <c r="S19" s="2">
        <v>739</v>
      </c>
      <c r="T19" s="2">
        <v>729</v>
      </c>
      <c r="U19" s="2">
        <v>775</v>
      </c>
      <c r="V19" s="2">
        <v>773</v>
      </c>
      <c r="W19" s="2">
        <v>836</v>
      </c>
      <c r="X19" s="2">
        <v>844</v>
      </c>
      <c r="Y19" s="2">
        <v>794</v>
      </c>
      <c r="Z19" s="2">
        <v>847</v>
      </c>
      <c r="AA19" s="2">
        <v>915</v>
      </c>
      <c r="AB19" s="2">
        <v>975</v>
      </c>
      <c r="AC19" s="2">
        <v>993</v>
      </c>
      <c r="AD19" s="2">
        <v>1090</v>
      </c>
      <c r="AE19" s="2">
        <v>1157</v>
      </c>
      <c r="AF19" s="2">
        <v>1132</v>
      </c>
      <c r="AG19" s="2">
        <v>1058</v>
      </c>
      <c r="AH19" s="2">
        <v>982</v>
      </c>
      <c r="AI19" s="2">
        <v>992</v>
      </c>
      <c r="AJ19" s="2">
        <v>903</v>
      </c>
      <c r="AK19" s="2">
        <v>896</v>
      </c>
      <c r="AL19" s="2">
        <v>908</v>
      </c>
      <c r="AM19" s="2">
        <v>901</v>
      </c>
    </row>
    <row r="20" spans="1:39" x14ac:dyDescent="0.3">
      <c r="A20" t="s">
        <v>4</v>
      </c>
      <c r="B20" t="str">
        <f t="shared" si="0"/>
        <v>EastTransponders</v>
      </c>
      <c r="C20" t="str">
        <f t="shared" si="1"/>
        <v>EastGalaxy</v>
      </c>
      <c r="D20" t="str">
        <f t="shared" si="2"/>
        <v>EastHansolo</v>
      </c>
      <c r="E20" t="str">
        <f t="shared" si="3"/>
        <v>TranspondersGalaxy</v>
      </c>
      <c r="F20" t="str">
        <f t="shared" si="4"/>
        <v>TranspondersHansolo</v>
      </c>
      <c r="G20" t="str">
        <f t="shared" si="5"/>
        <v>GalaxyHansolo</v>
      </c>
      <c r="H20" t="str">
        <f t="shared" si="6"/>
        <v>EastTranspondersGalaxy</v>
      </c>
      <c r="I20" t="str">
        <f t="shared" si="7"/>
        <v>EastTranspondersHansolo</v>
      </c>
      <c r="J20" t="str">
        <f t="shared" si="8"/>
        <v>TranspondersGalaxyHansolo</v>
      </c>
      <c r="K20" t="str">
        <f t="shared" si="9"/>
        <v>EastTranspondersGalaxyHansolo</v>
      </c>
      <c r="L20" t="s">
        <v>5</v>
      </c>
      <c r="M20" t="s">
        <v>14</v>
      </c>
      <c r="N20" t="s">
        <v>12</v>
      </c>
      <c r="O20" t="s">
        <v>10</v>
      </c>
      <c r="P20" s="2">
        <v>521</v>
      </c>
      <c r="Q20" s="2">
        <v>533</v>
      </c>
      <c r="R20" s="2">
        <v>505</v>
      </c>
      <c r="S20" s="2">
        <v>518</v>
      </c>
      <c r="T20" s="2">
        <v>518</v>
      </c>
      <c r="U20" s="2">
        <v>490</v>
      </c>
      <c r="V20" s="2">
        <v>506</v>
      </c>
      <c r="W20" s="2">
        <v>475</v>
      </c>
      <c r="X20" s="2">
        <v>461</v>
      </c>
      <c r="Y20" s="2">
        <v>489</v>
      </c>
      <c r="Z20" s="2">
        <v>489</v>
      </c>
      <c r="AA20" s="2">
        <v>484</v>
      </c>
      <c r="AB20" s="2">
        <v>459</v>
      </c>
      <c r="AC20" s="2">
        <v>437</v>
      </c>
      <c r="AD20" s="2">
        <v>439</v>
      </c>
      <c r="AE20" s="2">
        <v>460</v>
      </c>
      <c r="AF20" s="2">
        <v>473</v>
      </c>
      <c r="AG20" s="2">
        <v>473</v>
      </c>
      <c r="AH20" s="2">
        <v>485</v>
      </c>
      <c r="AI20" s="2">
        <v>477</v>
      </c>
      <c r="AJ20" s="2">
        <v>504</v>
      </c>
      <c r="AK20" s="2">
        <v>556</v>
      </c>
      <c r="AL20" s="2">
        <v>529</v>
      </c>
      <c r="AM20" s="2">
        <v>529</v>
      </c>
    </row>
    <row r="21" spans="1:39" x14ac:dyDescent="0.3">
      <c r="A21" t="s">
        <v>4</v>
      </c>
      <c r="B21" t="str">
        <f t="shared" si="0"/>
        <v>EastTransponders</v>
      </c>
      <c r="C21" t="str">
        <f t="shared" si="1"/>
        <v>EastGalaxy</v>
      </c>
      <c r="D21" t="str">
        <f t="shared" si="2"/>
        <v>EastChewbacca</v>
      </c>
      <c r="E21" t="str">
        <f t="shared" si="3"/>
        <v>TranspondersGalaxy</v>
      </c>
      <c r="F21" t="str">
        <f t="shared" si="4"/>
        <v>TranspondersChewbacca</v>
      </c>
      <c r="G21" t="str">
        <f t="shared" si="5"/>
        <v>GalaxyChewbacca</v>
      </c>
      <c r="H21" t="str">
        <f t="shared" si="6"/>
        <v>EastTranspondersGalaxy</v>
      </c>
      <c r="I21" t="str">
        <f t="shared" si="7"/>
        <v>EastTranspondersChewbacca</v>
      </c>
      <c r="J21" t="str">
        <f t="shared" si="8"/>
        <v>TranspondersGalaxyChewbacca</v>
      </c>
      <c r="K21" t="str">
        <f t="shared" si="9"/>
        <v>EastTranspondersGalaxyChewbacca</v>
      </c>
      <c r="L21" t="s">
        <v>5</v>
      </c>
      <c r="M21" t="s">
        <v>14</v>
      </c>
      <c r="N21" t="s">
        <v>12</v>
      </c>
      <c r="O21" t="s">
        <v>11</v>
      </c>
      <c r="P21" s="2">
        <v>604</v>
      </c>
      <c r="Q21" s="2">
        <v>655</v>
      </c>
      <c r="R21" s="2">
        <v>672</v>
      </c>
      <c r="S21" s="2">
        <v>617</v>
      </c>
      <c r="T21" s="2">
        <v>620</v>
      </c>
      <c r="U21" s="2">
        <v>632</v>
      </c>
      <c r="V21" s="2">
        <v>662</v>
      </c>
      <c r="W21" s="2">
        <v>721</v>
      </c>
      <c r="X21" s="2">
        <v>703</v>
      </c>
      <c r="Y21" s="2">
        <v>749</v>
      </c>
      <c r="Z21" s="2">
        <v>724</v>
      </c>
      <c r="AA21" s="2">
        <v>720</v>
      </c>
      <c r="AB21" s="2">
        <v>778</v>
      </c>
      <c r="AC21" s="2">
        <v>784</v>
      </c>
      <c r="AD21" s="2">
        <v>783</v>
      </c>
      <c r="AE21" s="2">
        <v>850</v>
      </c>
      <c r="AF21" s="2">
        <v>932</v>
      </c>
      <c r="AG21" s="2">
        <v>889</v>
      </c>
      <c r="AH21" s="2">
        <v>906</v>
      </c>
      <c r="AI21" s="2">
        <v>875</v>
      </c>
      <c r="AJ21" s="2">
        <v>797</v>
      </c>
      <c r="AK21" s="2">
        <v>848</v>
      </c>
      <c r="AL21" s="2">
        <v>855</v>
      </c>
      <c r="AM21" s="2">
        <v>891</v>
      </c>
    </row>
    <row r="22" spans="1:39" x14ac:dyDescent="0.3">
      <c r="A22" t="s">
        <v>4</v>
      </c>
      <c r="B22" t="str">
        <f t="shared" si="0"/>
        <v>EastTransponders</v>
      </c>
      <c r="C22" t="str">
        <f t="shared" si="1"/>
        <v>EastPlanet</v>
      </c>
      <c r="D22" t="str">
        <f t="shared" si="2"/>
        <v>EastJames Kirk</v>
      </c>
      <c r="E22" t="str">
        <f t="shared" si="3"/>
        <v>TranspondersPlanet</v>
      </c>
      <c r="F22" t="str">
        <f t="shared" si="4"/>
        <v>TranspondersJames Kirk</v>
      </c>
      <c r="G22" t="str">
        <f t="shared" si="5"/>
        <v>PlanetJames Kirk</v>
      </c>
      <c r="H22" t="str">
        <f t="shared" si="6"/>
        <v>EastTranspondersPlanet</v>
      </c>
      <c r="I22" t="str">
        <f t="shared" si="7"/>
        <v>EastTranspondersJames Kirk</v>
      </c>
      <c r="J22" t="str">
        <f t="shared" si="8"/>
        <v>TranspondersPlanetJames Kirk</v>
      </c>
      <c r="K22" t="str">
        <f t="shared" si="9"/>
        <v>EastTranspondersPlanetJames Kirk</v>
      </c>
      <c r="L22" t="s">
        <v>5</v>
      </c>
      <c r="M22" t="s">
        <v>14</v>
      </c>
      <c r="N22" t="s">
        <v>13</v>
      </c>
      <c r="O22" t="s">
        <v>8</v>
      </c>
      <c r="P22" s="2">
        <v>825</v>
      </c>
      <c r="Q22" s="2">
        <v>852</v>
      </c>
      <c r="R22" s="2">
        <v>938</v>
      </c>
      <c r="S22" s="2">
        <v>1019</v>
      </c>
      <c r="T22" s="2">
        <v>1067</v>
      </c>
      <c r="U22" s="2">
        <v>978</v>
      </c>
      <c r="V22" s="2">
        <v>992</v>
      </c>
      <c r="W22" s="2">
        <v>946</v>
      </c>
      <c r="X22" s="2">
        <v>916</v>
      </c>
      <c r="Y22" s="2">
        <v>991</v>
      </c>
      <c r="Z22" s="2">
        <v>989</v>
      </c>
      <c r="AA22" s="2">
        <v>934</v>
      </c>
      <c r="AB22" s="2">
        <v>1033</v>
      </c>
      <c r="AC22" s="2">
        <v>945</v>
      </c>
      <c r="AD22" s="2">
        <v>867</v>
      </c>
      <c r="AE22" s="2">
        <v>798</v>
      </c>
      <c r="AF22" s="2">
        <v>733</v>
      </c>
      <c r="AG22" s="2">
        <v>675</v>
      </c>
      <c r="AH22" s="2">
        <v>699</v>
      </c>
      <c r="AI22" s="2">
        <v>661</v>
      </c>
      <c r="AJ22" s="2">
        <v>665</v>
      </c>
      <c r="AK22" s="2">
        <v>680</v>
      </c>
      <c r="AL22" s="2">
        <v>731</v>
      </c>
      <c r="AM22" s="2">
        <v>749</v>
      </c>
    </row>
    <row r="23" spans="1:39" x14ac:dyDescent="0.3">
      <c r="A23" t="s">
        <v>4</v>
      </c>
      <c r="B23" t="str">
        <f t="shared" si="0"/>
        <v>EastTransponders</v>
      </c>
      <c r="C23" t="str">
        <f t="shared" si="1"/>
        <v>EastPlanet</v>
      </c>
      <c r="D23" t="str">
        <f t="shared" si="2"/>
        <v>EastLuke Skywalker</v>
      </c>
      <c r="E23" t="str">
        <f t="shared" si="3"/>
        <v>TranspondersPlanet</v>
      </c>
      <c r="F23" t="str">
        <f t="shared" si="4"/>
        <v>TranspondersLuke Skywalker</v>
      </c>
      <c r="G23" t="str">
        <f t="shared" si="5"/>
        <v>PlanetLuke Skywalker</v>
      </c>
      <c r="H23" t="str">
        <f t="shared" si="6"/>
        <v>EastTranspondersPlanet</v>
      </c>
      <c r="I23" t="str">
        <f t="shared" si="7"/>
        <v>EastTranspondersLuke Skywalker</v>
      </c>
      <c r="J23" t="str">
        <f t="shared" si="8"/>
        <v>TranspondersPlanetLuke Skywalker</v>
      </c>
      <c r="K23" t="str">
        <f t="shared" si="9"/>
        <v>EastTranspondersPlanetLuke Skywalker</v>
      </c>
      <c r="L23" t="s">
        <v>5</v>
      </c>
      <c r="M23" t="s">
        <v>14</v>
      </c>
      <c r="N23" t="s">
        <v>13</v>
      </c>
      <c r="O23" t="s">
        <v>9</v>
      </c>
      <c r="P23" s="2">
        <v>893</v>
      </c>
      <c r="Q23" s="2">
        <v>977</v>
      </c>
      <c r="R23" s="2">
        <v>963</v>
      </c>
      <c r="S23" s="2">
        <v>1061</v>
      </c>
      <c r="T23" s="2">
        <v>1084</v>
      </c>
      <c r="U23" s="2">
        <v>1176</v>
      </c>
      <c r="V23" s="2">
        <v>1294</v>
      </c>
      <c r="W23" s="2">
        <v>1370</v>
      </c>
      <c r="X23" s="2">
        <v>1413</v>
      </c>
      <c r="Y23" s="2">
        <v>1467</v>
      </c>
      <c r="Z23" s="2">
        <v>1553</v>
      </c>
      <c r="AA23" s="2">
        <v>1659</v>
      </c>
      <c r="AB23" s="2">
        <v>1794</v>
      </c>
      <c r="AC23" s="2">
        <v>1944</v>
      </c>
      <c r="AD23" s="2">
        <v>2134</v>
      </c>
      <c r="AE23" s="2">
        <v>2267</v>
      </c>
      <c r="AF23" s="2">
        <v>2263</v>
      </c>
      <c r="AG23" s="2">
        <v>2265</v>
      </c>
      <c r="AH23" s="2">
        <v>2164</v>
      </c>
      <c r="AI23" s="2">
        <v>2060</v>
      </c>
      <c r="AJ23" s="2">
        <v>2129</v>
      </c>
      <c r="AK23" s="2">
        <v>2135</v>
      </c>
      <c r="AL23" s="2">
        <v>2367</v>
      </c>
      <c r="AM23" s="2">
        <v>2505</v>
      </c>
    </row>
    <row r="24" spans="1:39" x14ac:dyDescent="0.3">
      <c r="A24" t="s">
        <v>4</v>
      </c>
      <c r="B24" t="str">
        <f t="shared" si="0"/>
        <v>EastTransponders</v>
      </c>
      <c r="C24" t="str">
        <f t="shared" si="1"/>
        <v>EastPlanet</v>
      </c>
      <c r="D24" t="str">
        <f t="shared" si="2"/>
        <v>EastHansolo</v>
      </c>
      <c r="E24" t="str">
        <f t="shared" si="3"/>
        <v>TranspondersPlanet</v>
      </c>
      <c r="F24" t="str">
        <f t="shared" si="4"/>
        <v>TranspondersHansolo</v>
      </c>
      <c r="G24" t="str">
        <f t="shared" si="5"/>
        <v>PlanetHansolo</v>
      </c>
      <c r="H24" t="str">
        <f t="shared" si="6"/>
        <v>EastTranspondersPlanet</v>
      </c>
      <c r="I24" t="str">
        <f t="shared" si="7"/>
        <v>EastTranspondersHansolo</v>
      </c>
      <c r="J24" t="str">
        <f t="shared" si="8"/>
        <v>TranspondersPlanetHansolo</v>
      </c>
      <c r="K24" t="str">
        <f t="shared" si="9"/>
        <v>EastTranspondersPlanetHansolo</v>
      </c>
      <c r="L24" t="s">
        <v>5</v>
      </c>
      <c r="M24" t="s">
        <v>14</v>
      </c>
      <c r="N24" t="s">
        <v>13</v>
      </c>
      <c r="O24" t="s">
        <v>10</v>
      </c>
      <c r="P24" s="2">
        <v>541</v>
      </c>
      <c r="Q24" s="2">
        <v>570</v>
      </c>
      <c r="R24" s="2">
        <v>545</v>
      </c>
      <c r="S24" s="2">
        <v>589</v>
      </c>
      <c r="T24" s="2">
        <v>653</v>
      </c>
      <c r="U24" s="2">
        <v>679</v>
      </c>
      <c r="V24" s="2">
        <v>724</v>
      </c>
      <c r="W24" s="2">
        <v>768</v>
      </c>
      <c r="X24" s="2">
        <v>725</v>
      </c>
      <c r="Y24" s="2">
        <v>666</v>
      </c>
      <c r="Z24" s="2">
        <v>617</v>
      </c>
      <c r="AA24" s="2">
        <v>658</v>
      </c>
      <c r="AB24" s="2">
        <v>706</v>
      </c>
      <c r="AC24" s="2">
        <v>686</v>
      </c>
      <c r="AD24" s="2">
        <v>669</v>
      </c>
      <c r="AE24" s="2">
        <v>713</v>
      </c>
      <c r="AF24" s="2">
        <v>784</v>
      </c>
      <c r="AG24" s="2">
        <v>838</v>
      </c>
      <c r="AH24" s="2">
        <v>878</v>
      </c>
      <c r="AI24" s="2">
        <v>841</v>
      </c>
      <c r="AJ24" s="2">
        <v>844</v>
      </c>
      <c r="AK24" s="2">
        <v>885</v>
      </c>
      <c r="AL24" s="2">
        <v>913</v>
      </c>
      <c r="AM24" s="2">
        <v>886</v>
      </c>
    </row>
    <row r="25" spans="1:39" x14ac:dyDescent="0.3">
      <c r="A25" t="s">
        <v>4</v>
      </c>
      <c r="B25" t="str">
        <f t="shared" si="0"/>
        <v>EastTransponders</v>
      </c>
      <c r="C25" t="str">
        <f t="shared" si="1"/>
        <v>EastPlanet</v>
      </c>
      <c r="D25" t="str">
        <f t="shared" si="2"/>
        <v>EastChewbacca</v>
      </c>
      <c r="E25" t="str">
        <f t="shared" si="3"/>
        <v>TranspondersPlanet</v>
      </c>
      <c r="F25" t="str">
        <f t="shared" si="4"/>
        <v>TranspondersChewbacca</v>
      </c>
      <c r="G25" t="str">
        <f t="shared" si="5"/>
        <v>PlanetChewbacca</v>
      </c>
      <c r="H25" t="str">
        <f t="shared" si="6"/>
        <v>EastTranspondersPlanet</v>
      </c>
      <c r="I25" t="str">
        <f t="shared" si="7"/>
        <v>EastTranspondersChewbacca</v>
      </c>
      <c r="J25" t="str">
        <f t="shared" si="8"/>
        <v>TranspondersPlanetChewbacca</v>
      </c>
      <c r="K25" t="str">
        <f t="shared" si="9"/>
        <v>EastTranspondersPlanetChewbacca</v>
      </c>
      <c r="L25" t="s">
        <v>5</v>
      </c>
      <c r="M25" t="s">
        <v>14</v>
      </c>
      <c r="N25" t="s">
        <v>13</v>
      </c>
      <c r="O25" t="s">
        <v>11</v>
      </c>
      <c r="P25" s="2">
        <v>639</v>
      </c>
      <c r="Q25" s="2">
        <v>593</v>
      </c>
      <c r="R25" s="2">
        <v>605</v>
      </c>
      <c r="S25" s="2">
        <v>623</v>
      </c>
      <c r="T25" s="2">
        <v>620</v>
      </c>
      <c r="U25" s="2">
        <v>640</v>
      </c>
      <c r="V25" s="2">
        <v>612</v>
      </c>
      <c r="W25" s="2">
        <v>623</v>
      </c>
      <c r="X25" s="2">
        <v>668</v>
      </c>
      <c r="Y25" s="2">
        <v>686</v>
      </c>
      <c r="Z25" s="2">
        <v>680</v>
      </c>
      <c r="AA25" s="2">
        <v>684</v>
      </c>
      <c r="AB25" s="2">
        <v>631</v>
      </c>
      <c r="AC25" s="2">
        <v>634</v>
      </c>
      <c r="AD25" s="2">
        <v>687</v>
      </c>
      <c r="AE25" s="2">
        <v>709</v>
      </c>
      <c r="AF25" s="2">
        <v>654</v>
      </c>
      <c r="AG25" s="2">
        <v>710</v>
      </c>
      <c r="AH25" s="2">
        <v>688</v>
      </c>
      <c r="AI25" s="2">
        <v>736</v>
      </c>
      <c r="AJ25" s="2">
        <v>758</v>
      </c>
      <c r="AK25" s="2">
        <v>736</v>
      </c>
      <c r="AL25" s="2">
        <v>680</v>
      </c>
      <c r="AM25" s="2">
        <v>648</v>
      </c>
    </row>
    <row r="26" spans="1:39" x14ac:dyDescent="0.3">
      <c r="A26" t="s">
        <v>4</v>
      </c>
      <c r="B26" t="str">
        <f t="shared" si="0"/>
        <v>EastGlue Guns</v>
      </c>
      <c r="C26" t="str">
        <f t="shared" si="1"/>
        <v>EastEnterprise</v>
      </c>
      <c r="D26" t="str">
        <f t="shared" si="2"/>
        <v>EastJames Kirk</v>
      </c>
      <c r="E26" t="str">
        <f t="shared" si="3"/>
        <v>Glue GunsEnterprise</v>
      </c>
      <c r="F26" t="str">
        <f t="shared" si="4"/>
        <v>Glue GunsJames Kirk</v>
      </c>
      <c r="G26" t="str">
        <f t="shared" si="5"/>
        <v>EnterpriseJames Kirk</v>
      </c>
      <c r="H26" t="str">
        <f t="shared" si="6"/>
        <v>EastGlue GunsEnterprise</v>
      </c>
      <c r="I26" t="str">
        <f t="shared" si="7"/>
        <v>EastGlue GunsJames Kirk</v>
      </c>
      <c r="J26" t="str">
        <f t="shared" si="8"/>
        <v>Glue GunsEnterpriseJames Kirk</v>
      </c>
      <c r="K26" t="str">
        <f t="shared" si="9"/>
        <v>EastGlue GunsEnterpriseJames Kirk</v>
      </c>
      <c r="L26" t="s">
        <v>5</v>
      </c>
      <c r="M26" t="s">
        <v>15</v>
      </c>
      <c r="N26" t="s">
        <v>7</v>
      </c>
      <c r="O26" t="s">
        <v>8</v>
      </c>
      <c r="P26" s="2">
        <v>932</v>
      </c>
      <c r="Q26" s="2">
        <v>934</v>
      </c>
      <c r="R26" s="2">
        <v>854</v>
      </c>
      <c r="S26" s="2">
        <v>909</v>
      </c>
      <c r="T26" s="2">
        <v>929</v>
      </c>
      <c r="U26" s="2">
        <v>883</v>
      </c>
      <c r="V26" s="2">
        <v>961</v>
      </c>
      <c r="W26" s="2">
        <v>967</v>
      </c>
      <c r="X26" s="2">
        <v>981</v>
      </c>
      <c r="Y26" s="2">
        <v>932</v>
      </c>
      <c r="Z26" s="2">
        <v>966</v>
      </c>
      <c r="AA26" s="2">
        <v>991</v>
      </c>
      <c r="AB26" s="2">
        <v>971</v>
      </c>
      <c r="AC26" s="2">
        <v>1072</v>
      </c>
      <c r="AD26" s="2">
        <v>1182</v>
      </c>
      <c r="AE26" s="2">
        <v>1116</v>
      </c>
      <c r="AF26" s="2">
        <v>1163</v>
      </c>
      <c r="AG26" s="2">
        <v>1153</v>
      </c>
      <c r="AH26" s="2">
        <v>1116</v>
      </c>
      <c r="AI26" s="2">
        <v>1227</v>
      </c>
      <c r="AJ26" s="2">
        <v>1319</v>
      </c>
      <c r="AK26" s="2">
        <v>1225</v>
      </c>
      <c r="AL26" s="2">
        <v>1215</v>
      </c>
      <c r="AM26" s="2">
        <v>1108</v>
      </c>
    </row>
    <row r="27" spans="1:39" x14ac:dyDescent="0.3">
      <c r="A27" t="s">
        <v>4</v>
      </c>
      <c r="B27" t="str">
        <f t="shared" si="0"/>
        <v>EastGlue Guns</v>
      </c>
      <c r="C27" t="str">
        <f t="shared" si="1"/>
        <v>EastEnterprise</v>
      </c>
      <c r="D27" t="str">
        <f t="shared" si="2"/>
        <v>EastLuke Skywalker</v>
      </c>
      <c r="E27" t="str">
        <f t="shared" si="3"/>
        <v>Glue GunsEnterprise</v>
      </c>
      <c r="F27" t="str">
        <f t="shared" si="4"/>
        <v>Glue GunsLuke Skywalker</v>
      </c>
      <c r="G27" t="str">
        <f t="shared" si="5"/>
        <v>EnterpriseLuke Skywalker</v>
      </c>
      <c r="H27" t="str">
        <f t="shared" si="6"/>
        <v>EastGlue GunsEnterprise</v>
      </c>
      <c r="I27" t="str">
        <f t="shared" si="7"/>
        <v>EastGlue GunsLuke Skywalker</v>
      </c>
      <c r="J27" t="str">
        <f t="shared" si="8"/>
        <v>Glue GunsEnterpriseLuke Skywalker</v>
      </c>
      <c r="K27" t="str">
        <f t="shared" si="9"/>
        <v>EastGlue GunsEnterpriseLuke Skywalker</v>
      </c>
      <c r="L27" t="s">
        <v>5</v>
      </c>
      <c r="M27" t="s">
        <v>15</v>
      </c>
      <c r="N27" t="s">
        <v>7</v>
      </c>
      <c r="O27" t="s">
        <v>9</v>
      </c>
      <c r="P27" s="2">
        <v>838</v>
      </c>
      <c r="Q27" s="2">
        <v>926</v>
      </c>
      <c r="R27" s="2">
        <v>847</v>
      </c>
      <c r="S27" s="2">
        <v>875</v>
      </c>
      <c r="T27" s="2">
        <v>870</v>
      </c>
      <c r="U27" s="2">
        <v>946</v>
      </c>
      <c r="V27" s="2">
        <v>881</v>
      </c>
      <c r="W27" s="2">
        <v>853</v>
      </c>
      <c r="X27" s="2">
        <v>847</v>
      </c>
      <c r="Y27" s="2">
        <v>857</v>
      </c>
      <c r="Z27" s="2">
        <v>869</v>
      </c>
      <c r="AA27" s="2">
        <v>911</v>
      </c>
      <c r="AB27" s="2">
        <v>880</v>
      </c>
      <c r="AC27" s="2">
        <v>845</v>
      </c>
      <c r="AD27" s="2">
        <v>927</v>
      </c>
      <c r="AE27" s="2">
        <v>946</v>
      </c>
      <c r="AF27" s="2">
        <v>1031</v>
      </c>
      <c r="AG27" s="2">
        <v>945</v>
      </c>
      <c r="AH27" s="2">
        <v>891</v>
      </c>
      <c r="AI27" s="2">
        <v>834</v>
      </c>
      <c r="AJ27" s="2">
        <v>804</v>
      </c>
      <c r="AK27" s="2">
        <v>763</v>
      </c>
      <c r="AL27" s="2">
        <v>803</v>
      </c>
      <c r="AM27" s="2">
        <v>736</v>
      </c>
    </row>
    <row r="28" spans="1:39" x14ac:dyDescent="0.3">
      <c r="A28" t="s">
        <v>4</v>
      </c>
      <c r="B28" t="str">
        <f t="shared" si="0"/>
        <v>EastGlue Guns</v>
      </c>
      <c r="C28" t="str">
        <f t="shared" si="1"/>
        <v>EastEnterprise</v>
      </c>
      <c r="D28" t="str">
        <f t="shared" si="2"/>
        <v>EastHansolo</v>
      </c>
      <c r="E28" t="str">
        <f t="shared" si="3"/>
        <v>Glue GunsEnterprise</v>
      </c>
      <c r="F28" t="str">
        <f t="shared" si="4"/>
        <v>Glue GunsHansolo</v>
      </c>
      <c r="G28" t="str">
        <f t="shared" si="5"/>
        <v>EnterpriseHansolo</v>
      </c>
      <c r="H28" t="str">
        <f t="shared" si="6"/>
        <v>EastGlue GunsEnterprise</v>
      </c>
      <c r="I28" t="str">
        <f t="shared" si="7"/>
        <v>EastGlue GunsHansolo</v>
      </c>
      <c r="J28" t="str">
        <f t="shared" si="8"/>
        <v>Glue GunsEnterpriseHansolo</v>
      </c>
      <c r="K28" t="str">
        <f t="shared" si="9"/>
        <v>EastGlue GunsEnterpriseHansolo</v>
      </c>
      <c r="L28" t="s">
        <v>5</v>
      </c>
      <c r="M28" t="s">
        <v>15</v>
      </c>
      <c r="N28" t="s">
        <v>7</v>
      </c>
      <c r="O28" t="s">
        <v>10</v>
      </c>
      <c r="P28" s="2">
        <v>516</v>
      </c>
      <c r="Q28" s="2">
        <v>493</v>
      </c>
      <c r="R28" s="2">
        <v>469</v>
      </c>
      <c r="S28" s="2">
        <v>462</v>
      </c>
      <c r="T28" s="2">
        <v>425</v>
      </c>
      <c r="U28" s="2">
        <v>452</v>
      </c>
      <c r="V28" s="2">
        <v>419</v>
      </c>
      <c r="W28" s="2">
        <v>430</v>
      </c>
      <c r="X28" s="2">
        <v>467</v>
      </c>
      <c r="Y28" s="2">
        <v>495</v>
      </c>
      <c r="Z28" s="2">
        <v>531</v>
      </c>
      <c r="AA28" s="2">
        <v>540</v>
      </c>
      <c r="AB28" s="2">
        <v>506</v>
      </c>
      <c r="AC28" s="2">
        <v>462</v>
      </c>
      <c r="AD28" s="2">
        <v>439</v>
      </c>
      <c r="AE28" s="2">
        <v>444</v>
      </c>
      <c r="AF28" s="2">
        <v>465</v>
      </c>
      <c r="AG28" s="2">
        <v>495</v>
      </c>
      <c r="AH28" s="2">
        <v>532</v>
      </c>
      <c r="AI28" s="2">
        <v>497</v>
      </c>
      <c r="AJ28" s="2">
        <v>541</v>
      </c>
      <c r="AK28" s="2">
        <v>561</v>
      </c>
      <c r="AL28" s="2">
        <v>572</v>
      </c>
      <c r="AM28" s="2">
        <v>575</v>
      </c>
    </row>
    <row r="29" spans="1:39" x14ac:dyDescent="0.3">
      <c r="A29" t="s">
        <v>4</v>
      </c>
      <c r="B29" t="str">
        <f t="shared" si="0"/>
        <v>EastGlue Guns</v>
      </c>
      <c r="C29" t="str">
        <f t="shared" si="1"/>
        <v>EastEnterprise</v>
      </c>
      <c r="D29" t="str">
        <f t="shared" si="2"/>
        <v>EastChewbacca</v>
      </c>
      <c r="E29" t="str">
        <f t="shared" si="3"/>
        <v>Glue GunsEnterprise</v>
      </c>
      <c r="F29" t="str">
        <f t="shared" si="4"/>
        <v>Glue GunsChewbacca</v>
      </c>
      <c r="G29" t="str">
        <f t="shared" si="5"/>
        <v>EnterpriseChewbacca</v>
      </c>
      <c r="H29" t="str">
        <f t="shared" si="6"/>
        <v>EastGlue GunsEnterprise</v>
      </c>
      <c r="I29" t="str">
        <f t="shared" si="7"/>
        <v>EastGlue GunsChewbacca</v>
      </c>
      <c r="J29" t="str">
        <f t="shared" si="8"/>
        <v>Glue GunsEnterpriseChewbacca</v>
      </c>
      <c r="K29" t="str">
        <f t="shared" si="9"/>
        <v>EastGlue GunsEnterpriseChewbacca</v>
      </c>
      <c r="L29" t="s">
        <v>5</v>
      </c>
      <c r="M29" t="s">
        <v>15</v>
      </c>
      <c r="N29" t="s">
        <v>7</v>
      </c>
      <c r="O29" t="s">
        <v>11</v>
      </c>
      <c r="P29" s="2">
        <v>827</v>
      </c>
      <c r="Q29" s="2">
        <v>757</v>
      </c>
      <c r="R29" s="2">
        <v>798</v>
      </c>
      <c r="S29" s="2">
        <v>743</v>
      </c>
      <c r="T29" s="2">
        <v>797</v>
      </c>
      <c r="U29" s="2">
        <v>787</v>
      </c>
      <c r="V29" s="2">
        <v>865</v>
      </c>
      <c r="W29" s="2">
        <v>799</v>
      </c>
      <c r="X29" s="2">
        <v>763</v>
      </c>
      <c r="Y29" s="2">
        <v>773</v>
      </c>
      <c r="Z29" s="2">
        <v>771</v>
      </c>
      <c r="AA29" s="2">
        <v>751</v>
      </c>
      <c r="AB29" s="2">
        <v>817</v>
      </c>
      <c r="AC29" s="2">
        <v>892</v>
      </c>
      <c r="AD29" s="2">
        <v>926</v>
      </c>
      <c r="AE29" s="2">
        <v>957</v>
      </c>
      <c r="AF29" s="2">
        <v>1040</v>
      </c>
      <c r="AG29" s="2">
        <v>967</v>
      </c>
      <c r="AH29" s="2">
        <v>1064</v>
      </c>
      <c r="AI29" s="2">
        <v>1027</v>
      </c>
      <c r="AJ29" s="2">
        <v>1041</v>
      </c>
      <c r="AK29" s="2">
        <v>993</v>
      </c>
      <c r="AL29" s="2">
        <v>1064</v>
      </c>
      <c r="AM29" s="2">
        <v>1108</v>
      </c>
    </row>
    <row r="30" spans="1:39" x14ac:dyDescent="0.3">
      <c r="A30" t="s">
        <v>4</v>
      </c>
      <c r="B30" t="str">
        <f t="shared" si="0"/>
        <v>EastGlue Guns</v>
      </c>
      <c r="C30" t="str">
        <f t="shared" si="1"/>
        <v>EastGalaxy</v>
      </c>
      <c r="D30" t="str">
        <f t="shared" si="2"/>
        <v>EastJames Kirk</v>
      </c>
      <c r="E30" t="str">
        <f t="shared" si="3"/>
        <v>Glue GunsGalaxy</v>
      </c>
      <c r="F30" t="str">
        <f t="shared" si="4"/>
        <v>Glue GunsJames Kirk</v>
      </c>
      <c r="G30" t="str">
        <f t="shared" si="5"/>
        <v>GalaxyJames Kirk</v>
      </c>
      <c r="H30" t="str">
        <f t="shared" si="6"/>
        <v>EastGlue GunsGalaxy</v>
      </c>
      <c r="I30" t="str">
        <f t="shared" si="7"/>
        <v>EastGlue GunsJames Kirk</v>
      </c>
      <c r="J30" t="str">
        <f t="shared" si="8"/>
        <v>Glue GunsGalaxyJames Kirk</v>
      </c>
      <c r="K30" t="str">
        <f t="shared" si="9"/>
        <v>EastGlue GunsGalaxyJames Kirk</v>
      </c>
      <c r="L30" t="s">
        <v>5</v>
      </c>
      <c r="M30" t="s">
        <v>15</v>
      </c>
      <c r="N30" t="s">
        <v>12</v>
      </c>
      <c r="O30" t="s">
        <v>8</v>
      </c>
      <c r="P30" s="2">
        <v>924</v>
      </c>
      <c r="Q30" s="2">
        <v>873</v>
      </c>
      <c r="R30" s="2">
        <v>845</v>
      </c>
      <c r="S30" s="2">
        <v>826</v>
      </c>
      <c r="T30" s="2">
        <v>873</v>
      </c>
      <c r="U30" s="2">
        <v>829</v>
      </c>
      <c r="V30" s="2">
        <v>832</v>
      </c>
      <c r="W30" s="2">
        <v>759</v>
      </c>
      <c r="X30" s="2">
        <v>748</v>
      </c>
      <c r="Y30" s="2">
        <v>811</v>
      </c>
      <c r="Z30" s="2">
        <v>752</v>
      </c>
      <c r="AA30" s="2">
        <v>794</v>
      </c>
      <c r="AB30" s="2">
        <v>761</v>
      </c>
      <c r="AC30" s="2">
        <v>710</v>
      </c>
      <c r="AD30" s="2">
        <v>689</v>
      </c>
      <c r="AE30" s="2">
        <v>702</v>
      </c>
      <c r="AF30" s="2">
        <v>710</v>
      </c>
      <c r="AG30" s="2">
        <v>747</v>
      </c>
      <c r="AH30" s="2">
        <v>682</v>
      </c>
      <c r="AI30" s="2">
        <v>731</v>
      </c>
      <c r="AJ30" s="2">
        <v>751</v>
      </c>
      <c r="AK30" s="2">
        <v>699</v>
      </c>
      <c r="AL30" s="2">
        <v>667</v>
      </c>
      <c r="AM30" s="2">
        <v>693</v>
      </c>
    </row>
    <row r="31" spans="1:39" x14ac:dyDescent="0.3">
      <c r="A31" t="s">
        <v>4</v>
      </c>
      <c r="B31" t="str">
        <f t="shared" si="0"/>
        <v>EastGlue Guns</v>
      </c>
      <c r="C31" t="str">
        <f t="shared" si="1"/>
        <v>EastGalaxy</v>
      </c>
      <c r="D31" t="str">
        <f t="shared" si="2"/>
        <v>EastLuke Skywalker</v>
      </c>
      <c r="E31" t="str">
        <f t="shared" si="3"/>
        <v>Glue GunsGalaxy</v>
      </c>
      <c r="F31" t="str">
        <f t="shared" si="4"/>
        <v>Glue GunsLuke Skywalker</v>
      </c>
      <c r="G31" t="str">
        <f t="shared" si="5"/>
        <v>GalaxyLuke Skywalker</v>
      </c>
      <c r="H31" t="str">
        <f t="shared" si="6"/>
        <v>EastGlue GunsGalaxy</v>
      </c>
      <c r="I31" t="str">
        <f t="shared" si="7"/>
        <v>EastGlue GunsLuke Skywalker</v>
      </c>
      <c r="J31" t="str">
        <f t="shared" si="8"/>
        <v>Glue GunsGalaxyLuke Skywalker</v>
      </c>
      <c r="K31" t="str">
        <f t="shared" si="9"/>
        <v>EastGlue GunsGalaxyLuke Skywalker</v>
      </c>
      <c r="L31" t="s">
        <v>5</v>
      </c>
      <c r="M31" t="s">
        <v>15</v>
      </c>
      <c r="N31" t="s">
        <v>12</v>
      </c>
      <c r="O31" t="s">
        <v>9</v>
      </c>
      <c r="P31" s="2">
        <v>543</v>
      </c>
      <c r="Q31" s="2">
        <v>509</v>
      </c>
      <c r="R31" s="2">
        <v>470</v>
      </c>
      <c r="S31" s="2">
        <v>435</v>
      </c>
      <c r="T31" s="2">
        <v>456</v>
      </c>
      <c r="U31" s="2">
        <v>468</v>
      </c>
      <c r="V31" s="2">
        <v>428</v>
      </c>
      <c r="W31" s="2">
        <v>447</v>
      </c>
      <c r="X31" s="2">
        <v>445</v>
      </c>
      <c r="Y31" s="2">
        <v>440</v>
      </c>
      <c r="Z31" s="2">
        <v>408</v>
      </c>
      <c r="AA31" s="2">
        <v>437</v>
      </c>
      <c r="AB31" s="2">
        <v>400</v>
      </c>
      <c r="AC31" s="2">
        <v>380</v>
      </c>
      <c r="AD31" s="2">
        <v>360</v>
      </c>
      <c r="AE31" s="2">
        <v>354</v>
      </c>
      <c r="AF31" s="2">
        <v>385</v>
      </c>
      <c r="AG31" s="2">
        <v>374</v>
      </c>
      <c r="AH31" s="2">
        <v>391</v>
      </c>
      <c r="AI31" s="2">
        <v>400</v>
      </c>
      <c r="AJ31" s="2">
        <v>384</v>
      </c>
      <c r="AK31" s="2">
        <v>398</v>
      </c>
      <c r="AL31" s="2">
        <v>406</v>
      </c>
      <c r="AM31" s="2">
        <v>449</v>
      </c>
    </row>
    <row r="32" spans="1:39" x14ac:dyDescent="0.3">
      <c r="A32" t="s">
        <v>4</v>
      </c>
      <c r="B32" t="str">
        <f t="shared" si="0"/>
        <v>EastGlue Guns</v>
      </c>
      <c r="C32" t="str">
        <f t="shared" si="1"/>
        <v>EastGalaxy</v>
      </c>
      <c r="D32" t="str">
        <f t="shared" si="2"/>
        <v>EastHansolo</v>
      </c>
      <c r="E32" t="str">
        <f t="shared" si="3"/>
        <v>Glue GunsGalaxy</v>
      </c>
      <c r="F32" t="str">
        <f t="shared" si="4"/>
        <v>Glue GunsHansolo</v>
      </c>
      <c r="G32" t="str">
        <f t="shared" si="5"/>
        <v>GalaxyHansolo</v>
      </c>
      <c r="H32" t="str">
        <f t="shared" si="6"/>
        <v>EastGlue GunsGalaxy</v>
      </c>
      <c r="I32" t="str">
        <f t="shared" si="7"/>
        <v>EastGlue GunsHansolo</v>
      </c>
      <c r="J32" t="str">
        <f t="shared" si="8"/>
        <v>Glue GunsGalaxyHansolo</v>
      </c>
      <c r="K32" t="str">
        <f t="shared" si="9"/>
        <v>EastGlue GunsGalaxyHansolo</v>
      </c>
      <c r="L32" t="s">
        <v>5</v>
      </c>
      <c r="M32" t="s">
        <v>15</v>
      </c>
      <c r="N32" t="s">
        <v>12</v>
      </c>
      <c r="O32" t="s">
        <v>10</v>
      </c>
      <c r="P32" s="2">
        <v>576</v>
      </c>
      <c r="Q32" s="2">
        <v>535</v>
      </c>
      <c r="R32" s="2">
        <v>520</v>
      </c>
      <c r="S32" s="2">
        <v>565</v>
      </c>
      <c r="T32" s="2">
        <v>612</v>
      </c>
      <c r="U32" s="2">
        <v>676</v>
      </c>
      <c r="V32" s="2">
        <v>736</v>
      </c>
      <c r="W32" s="2">
        <v>694</v>
      </c>
      <c r="X32" s="2">
        <v>727</v>
      </c>
      <c r="Y32" s="2">
        <v>678</v>
      </c>
      <c r="Z32" s="2">
        <v>688</v>
      </c>
      <c r="AA32" s="2">
        <v>631</v>
      </c>
      <c r="AB32" s="2">
        <v>576</v>
      </c>
      <c r="AC32" s="2">
        <v>552</v>
      </c>
      <c r="AD32" s="2">
        <v>571</v>
      </c>
      <c r="AE32" s="2">
        <v>563</v>
      </c>
      <c r="AF32" s="2">
        <v>551</v>
      </c>
      <c r="AG32" s="2">
        <v>537</v>
      </c>
      <c r="AH32" s="2">
        <v>488</v>
      </c>
      <c r="AI32" s="2">
        <v>467</v>
      </c>
      <c r="AJ32" s="2">
        <v>488</v>
      </c>
      <c r="AK32" s="2">
        <v>526</v>
      </c>
      <c r="AL32" s="2">
        <v>556</v>
      </c>
      <c r="AM32" s="2">
        <v>587</v>
      </c>
    </row>
    <row r="33" spans="1:39" x14ac:dyDescent="0.3">
      <c r="A33" t="s">
        <v>4</v>
      </c>
      <c r="B33" t="str">
        <f t="shared" si="0"/>
        <v>EastGlue Guns</v>
      </c>
      <c r="C33" t="str">
        <f t="shared" si="1"/>
        <v>EastGalaxy</v>
      </c>
      <c r="D33" t="str">
        <f t="shared" si="2"/>
        <v>EastChewbacca</v>
      </c>
      <c r="E33" t="str">
        <f t="shared" si="3"/>
        <v>Glue GunsGalaxy</v>
      </c>
      <c r="F33" t="str">
        <f t="shared" si="4"/>
        <v>Glue GunsChewbacca</v>
      </c>
      <c r="G33" t="str">
        <f t="shared" si="5"/>
        <v>GalaxyChewbacca</v>
      </c>
      <c r="H33" t="str">
        <f t="shared" si="6"/>
        <v>EastGlue GunsGalaxy</v>
      </c>
      <c r="I33" t="str">
        <f t="shared" si="7"/>
        <v>EastGlue GunsChewbacca</v>
      </c>
      <c r="J33" t="str">
        <f t="shared" si="8"/>
        <v>Glue GunsGalaxyChewbacca</v>
      </c>
      <c r="K33" t="str">
        <f t="shared" si="9"/>
        <v>EastGlue GunsGalaxyChewbacca</v>
      </c>
      <c r="L33" t="s">
        <v>5</v>
      </c>
      <c r="M33" t="s">
        <v>15</v>
      </c>
      <c r="N33" t="s">
        <v>12</v>
      </c>
      <c r="O33" t="s">
        <v>11</v>
      </c>
      <c r="P33" s="2">
        <v>802</v>
      </c>
      <c r="Q33" s="2">
        <v>772</v>
      </c>
      <c r="R33" s="2">
        <v>846</v>
      </c>
      <c r="S33" s="2">
        <v>831</v>
      </c>
      <c r="T33" s="2">
        <v>765</v>
      </c>
      <c r="U33" s="2">
        <v>836</v>
      </c>
      <c r="V33" s="2">
        <v>801</v>
      </c>
      <c r="W33" s="2">
        <v>824</v>
      </c>
      <c r="X33" s="2">
        <v>887</v>
      </c>
      <c r="Y33" s="2">
        <v>972</v>
      </c>
      <c r="Z33" s="2">
        <v>943</v>
      </c>
      <c r="AA33" s="2">
        <v>865</v>
      </c>
      <c r="AB33" s="2">
        <v>837</v>
      </c>
      <c r="AC33" s="2">
        <v>782</v>
      </c>
      <c r="AD33" s="2">
        <v>727</v>
      </c>
      <c r="AE33" s="2">
        <v>685</v>
      </c>
      <c r="AF33" s="2">
        <v>672</v>
      </c>
      <c r="AG33" s="2">
        <v>614</v>
      </c>
      <c r="AH33" s="2">
        <v>570</v>
      </c>
      <c r="AI33" s="2">
        <v>545</v>
      </c>
      <c r="AJ33" s="2">
        <v>592</v>
      </c>
      <c r="AK33" s="2">
        <v>568</v>
      </c>
      <c r="AL33" s="2">
        <v>563</v>
      </c>
      <c r="AM33" s="2">
        <v>599</v>
      </c>
    </row>
    <row r="34" spans="1:39" x14ac:dyDescent="0.3">
      <c r="A34" t="s">
        <v>4</v>
      </c>
      <c r="B34" t="str">
        <f t="shared" si="0"/>
        <v>EastGlue Guns</v>
      </c>
      <c r="C34" t="str">
        <f t="shared" si="1"/>
        <v>EastPlanet</v>
      </c>
      <c r="D34" t="str">
        <f t="shared" si="2"/>
        <v>EastJames Kirk</v>
      </c>
      <c r="E34" t="str">
        <f t="shared" si="3"/>
        <v>Glue GunsPlanet</v>
      </c>
      <c r="F34" t="str">
        <f t="shared" si="4"/>
        <v>Glue GunsJames Kirk</v>
      </c>
      <c r="G34" t="str">
        <f t="shared" si="5"/>
        <v>PlanetJames Kirk</v>
      </c>
      <c r="H34" t="str">
        <f t="shared" si="6"/>
        <v>EastGlue GunsPlanet</v>
      </c>
      <c r="I34" t="str">
        <f t="shared" si="7"/>
        <v>EastGlue GunsJames Kirk</v>
      </c>
      <c r="J34" t="str">
        <f t="shared" si="8"/>
        <v>Glue GunsPlanetJames Kirk</v>
      </c>
      <c r="K34" t="str">
        <f t="shared" si="9"/>
        <v>EastGlue GunsPlanetJames Kirk</v>
      </c>
      <c r="L34" t="s">
        <v>5</v>
      </c>
      <c r="M34" t="s">
        <v>15</v>
      </c>
      <c r="N34" t="s">
        <v>13</v>
      </c>
      <c r="O34" t="s">
        <v>8</v>
      </c>
      <c r="P34" s="2">
        <v>828</v>
      </c>
      <c r="Q34" s="2">
        <v>758</v>
      </c>
      <c r="R34" s="2">
        <v>830</v>
      </c>
      <c r="S34" s="2">
        <v>829</v>
      </c>
      <c r="T34" s="2">
        <v>842</v>
      </c>
      <c r="U34" s="2">
        <v>916</v>
      </c>
      <c r="V34" s="2">
        <v>905</v>
      </c>
      <c r="W34" s="2">
        <v>924</v>
      </c>
      <c r="X34" s="2">
        <v>1019</v>
      </c>
      <c r="Y34" s="2">
        <v>1035</v>
      </c>
      <c r="Z34" s="2">
        <v>1040</v>
      </c>
      <c r="AA34" s="2">
        <v>1051</v>
      </c>
      <c r="AB34" s="2">
        <v>1055</v>
      </c>
      <c r="AC34" s="2">
        <v>1015</v>
      </c>
      <c r="AD34" s="2">
        <v>998</v>
      </c>
      <c r="AE34" s="2">
        <v>953</v>
      </c>
      <c r="AF34" s="2">
        <v>874</v>
      </c>
      <c r="AG34" s="2">
        <v>880</v>
      </c>
      <c r="AH34" s="2">
        <v>938</v>
      </c>
      <c r="AI34" s="2">
        <v>924</v>
      </c>
      <c r="AJ34" s="2">
        <v>1018</v>
      </c>
      <c r="AK34" s="2">
        <v>1062</v>
      </c>
      <c r="AL34" s="2">
        <v>1051</v>
      </c>
      <c r="AM34" s="2">
        <v>1069</v>
      </c>
    </row>
    <row r="35" spans="1:39" x14ac:dyDescent="0.3">
      <c r="A35" t="s">
        <v>4</v>
      </c>
      <c r="B35" t="str">
        <f t="shared" si="0"/>
        <v>EastGlue Guns</v>
      </c>
      <c r="C35" t="str">
        <f t="shared" si="1"/>
        <v>EastPlanet</v>
      </c>
      <c r="D35" t="str">
        <f t="shared" si="2"/>
        <v>EastLuke Skywalker</v>
      </c>
      <c r="E35" t="str">
        <f t="shared" si="3"/>
        <v>Glue GunsPlanet</v>
      </c>
      <c r="F35" t="str">
        <f t="shared" si="4"/>
        <v>Glue GunsLuke Skywalker</v>
      </c>
      <c r="G35" t="str">
        <f t="shared" si="5"/>
        <v>PlanetLuke Skywalker</v>
      </c>
      <c r="H35" t="str">
        <f t="shared" si="6"/>
        <v>EastGlue GunsPlanet</v>
      </c>
      <c r="I35" t="str">
        <f t="shared" si="7"/>
        <v>EastGlue GunsLuke Skywalker</v>
      </c>
      <c r="J35" t="str">
        <f t="shared" si="8"/>
        <v>Glue GunsPlanetLuke Skywalker</v>
      </c>
      <c r="K35" t="str">
        <f t="shared" si="9"/>
        <v>EastGlue GunsPlanetLuke Skywalker</v>
      </c>
      <c r="L35" t="s">
        <v>5</v>
      </c>
      <c r="M35" t="s">
        <v>15</v>
      </c>
      <c r="N35" t="s">
        <v>13</v>
      </c>
      <c r="O35" t="s">
        <v>9</v>
      </c>
      <c r="P35" s="2">
        <v>753</v>
      </c>
      <c r="Q35" s="2">
        <v>778</v>
      </c>
      <c r="R35" s="2">
        <v>783</v>
      </c>
      <c r="S35" s="2">
        <v>815</v>
      </c>
      <c r="T35" s="2">
        <v>748</v>
      </c>
      <c r="U35" s="2">
        <v>792</v>
      </c>
      <c r="V35" s="2">
        <v>740</v>
      </c>
      <c r="W35" s="2">
        <v>727</v>
      </c>
      <c r="X35" s="2">
        <v>798</v>
      </c>
      <c r="Y35" s="2">
        <v>807</v>
      </c>
      <c r="Z35" s="2">
        <v>761</v>
      </c>
      <c r="AA35" s="2">
        <v>743</v>
      </c>
      <c r="AB35" s="2">
        <v>797</v>
      </c>
      <c r="AC35" s="2">
        <v>752</v>
      </c>
      <c r="AD35" s="2">
        <v>738</v>
      </c>
      <c r="AE35" s="2">
        <v>813</v>
      </c>
      <c r="AF35" s="2">
        <v>817</v>
      </c>
      <c r="AG35" s="2">
        <v>811</v>
      </c>
      <c r="AH35" s="2">
        <v>745</v>
      </c>
      <c r="AI35" s="2">
        <v>719</v>
      </c>
      <c r="AJ35" s="2">
        <v>661</v>
      </c>
      <c r="AK35" s="2">
        <v>660</v>
      </c>
      <c r="AL35" s="2">
        <v>631</v>
      </c>
      <c r="AM35" s="2">
        <v>698</v>
      </c>
    </row>
    <row r="36" spans="1:39" x14ac:dyDescent="0.3">
      <c r="A36" t="s">
        <v>4</v>
      </c>
      <c r="B36" t="str">
        <f t="shared" si="0"/>
        <v>EastGlue Guns</v>
      </c>
      <c r="C36" t="str">
        <f t="shared" si="1"/>
        <v>EastPlanet</v>
      </c>
      <c r="D36" t="str">
        <f t="shared" si="2"/>
        <v>EastHansolo</v>
      </c>
      <c r="E36" t="str">
        <f t="shared" si="3"/>
        <v>Glue GunsPlanet</v>
      </c>
      <c r="F36" t="str">
        <f t="shared" si="4"/>
        <v>Glue GunsHansolo</v>
      </c>
      <c r="G36" t="str">
        <f t="shared" si="5"/>
        <v>PlanetHansolo</v>
      </c>
      <c r="H36" t="str">
        <f t="shared" si="6"/>
        <v>EastGlue GunsPlanet</v>
      </c>
      <c r="I36" t="str">
        <f t="shared" si="7"/>
        <v>EastGlue GunsHansolo</v>
      </c>
      <c r="J36" t="str">
        <f t="shared" si="8"/>
        <v>Glue GunsPlanetHansolo</v>
      </c>
      <c r="K36" t="str">
        <f t="shared" si="9"/>
        <v>EastGlue GunsPlanetHansolo</v>
      </c>
      <c r="L36" t="s">
        <v>5</v>
      </c>
      <c r="M36" t="s">
        <v>15</v>
      </c>
      <c r="N36" t="s">
        <v>13</v>
      </c>
      <c r="O36" t="s">
        <v>10</v>
      </c>
      <c r="P36" s="2">
        <v>615</v>
      </c>
      <c r="Q36" s="2">
        <v>601</v>
      </c>
      <c r="R36" s="2">
        <v>595</v>
      </c>
      <c r="S36" s="2">
        <v>564</v>
      </c>
      <c r="T36" s="2">
        <v>616</v>
      </c>
      <c r="U36" s="2">
        <v>565</v>
      </c>
      <c r="V36" s="2">
        <v>542</v>
      </c>
      <c r="W36" s="2">
        <v>590</v>
      </c>
      <c r="X36" s="2">
        <v>538</v>
      </c>
      <c r="Y36" s="2">
        <v>496</v>
      </c>
      <c r="Z36" s="2">
        <v>491</v>
      </c>
      <c r="AA36" s="2">
        <v>539</v>
      </c>
      <c r="AB36" s="2">
        <v>532</v>
      </c>
      <c r="AC36" s="2">
        <v>489</v>
      </c>
      <c r="AD36" s="2">
        <v>541</v>
      </c>
      <c r="AE36" s="2">
        <v>498</v>
      </c>
      <c r="AF36" s="2">
        <v>509</v>
      </c>
      <c r="AG36" s="2">
        <v>538</v>
      </c>
      <c r="AH36" s="2">
        <v>524</v>
      </c>
      <c r="AI36" s="2">
        <v>517</v>
      </c>
      <c r="AJ36" s="2">
        <v>472</v>
      </c>
      <c r="AK36" s="2">
        <v>501</v>
      </c>
      <c r="AL36" s="2">
        <v>492</v>
      </c>
      <c r="AM36" s="2">
        <v>545</v>
      </c>
    </row>
    <row r="37" spans="1:39" x14ac:dyDescent="0.3">
      <c r="A37" t="s">
        <v>4</v>
      </c>
      <c r="B37" t="str">
        <f t="shared" si="0"/>
        <v>EastGlue Guns</v>
      </c>
      <c r="C37" t="str">
        <f t="shared" si="1"/>
        <v>EastPlanet</v>
      </c>
      <c r="D37" t="str">
        <f t="shared" si="2"/>
        <v>EastChewbacca</v>
      </c>
      <c r="E37" t="str">
        <f t="shared" si="3"/>
        <v>Glue GunsPlanet</v>
      </c>
      <c r="F37" t="str">
        <f t="shared" si="4"/>
        <v>Glue GunsChewbacca</v>
      </c>
      <c r="G37" t="str">
        <f t="shared" si="5"/>
        <v>PlanetChewbacca</v>
      </c>
      <c r="H37" t="str">
        <f t="shared" si="6"/>
        <v>EastGlue GunsPlanet</v>
      </c>
      <c r="I37" t="str">
        <f t="shared" si="7"/>
        <v>EastGlue GunsChewbacca</v>
      </c>
      <c r="J37" t="str">
        <f t="shared" si="8"/>
        <v>Glue GunsPlanetChewbacca</v>
      </c>
      <c r="K37" t="str">
        <f t="shared" si="9"/>
        <v>EastGlue GunsPlanetChewbacca</v>
      </c>
      <c r="L37" t="s">
        <v>5</v>
      </c>
      <c r="M37" t="s">
        <v>15</v>
      </c>
      <c r="N37" t="s">
        <v>13</v>
      </c>
      <c r="O37" t="s">
        <v>11</v>
      </c>
      <c r="P37" s="2">
        <v>544</v>
      </c>
      <c r="Q37" s="2">
        <v>562</v>
      </c>
      <c r="R37" s="2">
        <v>599</v>
      </c>
      <c r="S37" s="2">
        <v>657</v>
      </c>
      <c r="T37" s="2">
        <v>720</v>
      </c>
      <c r="U37" s="2">
        <v>660</v>
      </c>
      <c r="V37" s="2">
        <v>664</v>
      </c>
      <c r="W37" s="2">
        <v>621</v>
      </c>
      <c r="X37" s="2">
        <v>625</v>
      </c>
      <c r="Y37" s="2">
        <v>650</v>
      </c>
      <c r="Z37" s="2">
        <v>638</v>
      </c>
      <c r="AA37" s="2">
        <v>664</v>
      </c>
      <c r="AB37" s="2">
        <v>641</v>
      </c>
      <c r="AC37" s="2">
        <v>659</v>
      </c>
      <c r="AD37" s="2">
        <v>628</v>
      </c>
      <c r="AE37" s="2">
        <v>662</v>
      </c>
      <c r="AF37" s="2">
        <v>665</v>
      </c>
      <c r="AG37" s="2">
        <v>706</v>
      </c>
      <c r="AH37" s="2">
        <v>696</v>
      </c>
      <c r="AI37" s="2">
        <v>665</v>
      </c>
      <c r="AJ37" s="2">
        <v>634</v>
      </c>
      <c r="AK37" s="2">
        <v>577</v>
      </c>
      <c r="AL37" s="2">
        <v>594</v>
      </c>
      <c r="AM37" s="2">
        <v>603</v>
      </c>
    </row>
    <row r="38" spans="1:39" x14ac:dyDescent="0.3">
      <c r="A38" t="s">
        <v>4</v>
      </c>
      <c r="B38" t="str">
        <f t="shared" si="0"/>
        <v>WestLight Sabres</v>
      </c>
      <c r="C38" t="str">
        <f t="shared" si="1"/>
        <v>WestEnterprise</v>
      </c>
      <c r="D38" t="str">
        <f t="shared" si="2"/>
        <v>WestJames Kirk</v>
      </c>
      <c r="E38" t="str">
        <f t="shared" si="3"/>
        <v>Light SabresEnterprise</v>
      </c>
      <c r="F38" t="str">
        <f t="shared" si="4"/>
        <v>Light SabresJames Kirk</v>
      </c>
      <c r="G38" t="str">
        <f t="shared" si="5"/>
        <v>EnterpriseJames Kirk</v>
      </c>
      <c r="H38" t="str">
        <f t="shared" si="6"/>
        <v>WestLight SabresEnterprise</v>
      </c>
      <c r="I38" t="str">
        <f t="shared" si="7"/>
        <v>WestLight SabresJames Kirk</v>
      </c>
      <c r="J38" t="str">
        <f t="shared" si="8"/>
        <v>Light SabresEnterpriseJames Kirk</v>
      </c>
      <c r="K38" t="str">
        <f t="shared" si="9"/>
        <v>WestLight SabresEnterpriseJames Kirk</v>
      </c>
      <c r="L38" t="s">
        <v>16</v>
      </c>
      <c r="M38" t="s">
        <v>6</v>
      </c>
      <c r="N38" t="s">
        <v>7</v>
      </c>
      <c r="O38" t="s">
        <v>8</v>
      </c>
      <c r="P38" s="2">
        <v>712</v>
      </c>
      <c r="Q38" s="2">
        <v>741</v>
      </c>
      <c r="R38" s="2">
        <v>682</v>
      </c>
      <c r="S38" s="2">
        <v>725</v>
      </c>
      <c r="T38" s="2">
        <v>672</v>
      </c>
      <c r="U38" s="2">
        <v>665</v>
      </c>
      <c r="V38" s="2">
        <v>681</v>
      </c>
      <c r="W38" s="2">
        <v>719</v>
      </c>
      <c r="X38" s="2">
        <v>735</v>
      </c>
      <c r="Y38" s="2">
        <v>810</v>
      </c>
      <c r="Z38" s="2">
        <v>804</v>
      </c>
      <c r="AA38" s="2">
        <v>848</v>
      </c>
      <c r="AB38" s="2">
        <v>882</v>
      </c>
      <c r="AC38" s="2">
        <v>822</v>
      </c>
      <c r="AD38" s="2">
        <v>789</v>
      </c>
      <c r="AE38" s="2">
        <v>814</v>
      </c>
      <c r="AF38" s="2">
        <v>768</v>
      </c>
      <c r="AG38" s="2">
        <v>789</v>
      </c>
      <c r="AH38" s="2">
        <v>736</v>
      </c>
      <c r="AI38" s="2">
        <v>721</v>
      </c>
      <c r="AJ38" s="2">
        <v>678</v>
      </c>
      <c r="AK38" s="2">
        <v>657</v>
      </c>
      <c r="AL38" s="2">
        <v>714</v>
      </c>
      <c r="AM38" s="2">
        <v>758</v>
      </c>
    </row>
    <row r="39" spans="1:39" x14ac:dyDescent="0.3">
      <c r="A39" t="s">
        <v>4</v>
      </c>
      <c r="B39" t="str">
        <f t="shared" si="0"/>
        <v>WestLight Sabres</v>
      </c>
      <c r="C39" t="str">
        <f t="shared" si="1"/>
        <v>WestEnterprise</v>
      </c>
      <c r="D39" t="str">
        <f t="shared" si="2"/>
        <v>WestLuke Skywalker</v>
      </c>
      <c r="E39" t="str">
        <f t="shared" si="3"/>
        <v>Light SabresEnterprise</v>
      </c>
      <c r="F39" t="str">
        <f t="shared" si="4"/>
        <v>Light SabresLuke Skywalker</v>
      </c>
      <c r="G39" t="str">
        <f t="shared" si="5"/>
        <v>EnterpriseLuke Skywalker</v>
      </c>
      <c r="H39" t="str">
        <f t="shared" si="6"/>
        <v>WestLight SabresEnterprise</v>
      </c>
      <c r="I39" t="str">
        <f t="shared" si="7"/>
        <v>WestLight SabresLuke Skywalker</v>
      </c>
      <c r="J39" t="str">
        <f t="shared" si="8"/>
        <v>Light SabresEnterpriseLuke Skywalker</v>
      </c>
      <c r="K39" t="str">
        <f t="shared" si="9"/>
        <v>WestLight SabresEnterpriseLuke Skywalker</v>
      </c>
      <c r="L39" t="s">
        <v>16</v>
      </c>
      <c r="M39" t="s">
        <v>6</v>
      </c>
      <c r="N39" t="s">
        <v>7</v>
      </c>
      <c r="O39" t="s">
        <v>9</v>
      </c>
      <c r="P39" s="2">
        <v>999</v>
      </c>
      <c r="Q39" s="2">
        <v>1059</v>
      </c>
      <c r="R39" s="2">
        <v>1069</v>
      </c>
      <c r="S39" s="2">
        <v>1176</v>
      </c>
      <c r="T39" s="2">
        <v>1082</v>
      </c>
      <c r="U39" s="2">
        <v>1108</v>
      </c>
      <c r="V39" s="2">
        <v>1094</v>
      </c>
      <c r="W39" s="2">
        <v>1142</v>
      </c>
      <c r="X39" s="2">
        <v>1096</v>
      </c>
      <c r="Y39" s="2">
        <v>1196</v>
      </c>
      <c r="Z39" s="2">
        <v>1124</v>
      </c>
      <c r="AA39" s="2">
        <v>1042</v>
      </c>
      <c r="AB39" s="2">
        <v>1131</v>
      </c>
      <c r="AC39" s="2">
        <v>1180</v>
      </c>
      <c r="AD39" s="2">
        <v>1140</v>
      </c>
      <c r="AE39" s="2">
        <v>1144</v>
      </c>
      <c r="AF39" s="2">
        <v>1150</v>
      </c>
      <c r="AG39" s="2">
        <v>1052</v>
      </c>
      <c r="AH39" s="2">
        <v>999</v>
      </c>
      <c r="AI39" s="2">
        <v>992</v>
      </c>
      <c r="AJ39" s="2">
        <v>1017</v>
      </c>
      <c r="AK39" s="2">
        <v>963</v>
      </c>
      <c r="AL39" s="2">
        <v>962</v>
      </c>
      <c r="AM39" s="2">
        <v>903</v>
      </c>
    </row>
    <row r="40" spans="1:39" x14ac:dyDescent="0.3">
      <c r="A40" t="s">
        <v>4</v>
      </c>
      <c r="B40" t="str">
        <f t="shared" si="0"/>
        <v>WestLight Sabres</v>
      </c>
      <c r="C40" t="str">
        <f t="shared" si="1"/>
        <v>WestEnterprise</v>
      </c>
      <c r="D40" t="str">
        <f t="shared" si="2"/>
        <v>WestHansolo</v>
      </c>
      <c r="E40" t="str">
        <f t="shared" si="3"/>
        <v>Light SabresEnterprise</v>
      </c>
      <c r="F40" t="str">
        <f t="shared" si="4"/>
        <v>Light SabresHansolo</v>
      </c>
      <c r="G40" t="str">
        <f t="shared" si="5"/>
        <v>EnterpriseHansolo</v>
      </c>
      <c r="H40" t="str">
        <f t="shared" si="6"/>
        <v>WestLight SabresEnterprise</v>
      </c>
      <c r="I40" t="str">
        <f t="shared" si="7"/>
        <v>WestLight SabresHansolo</v>
      </c>
      <c r="J40" t="str">
        <f t="shared" si="8"/>
        <v>Light SabresEnterpriseHansolo</v>
      </c>
      <c r="K40" t="str">
        <f t="shared" si="9"/>
        <v>WestLight SabresEnterpriseHansolo</v>
      </c>
      <c r="L40" t="s">
        <v>16</v>
      </c>
      <c r="M40" t="s">
        <v>6</v>
      </c>
      <c r="N40" t="s">
        <v>7</v>
      </c>
      <c r="O40" t="s">
        <v>10</v>
      </c>
      <c r="P40" s="2">
        <v>890</v>
      </c>
      <c r="Q40" s="2">
        <v>916</v>
      </c>
      <c r="R40" s="2">
        <v>843</v>
      </c>
      <c r="S40" s="2">
        <v>901</v>
      </c>
      <c r="T40" s="2">
        <v>948</v>
      </c>
      <c r="U40" s="2">
        <v>984</v>
      </c>
      <c r="V40" s="2">
        <v>1020</v>
      </c>
      <c r="W40" s="2">
        <v>1041</v>
      </c>
      <c r="X40" s="2">
        <v>1042</v>
      </c>
      <c r="Y40" s="2">
        <v>957</v>
      </c>
      <c r="Z40" s="2">
        <v>982</v>
      </c>
      <c r="AA40" s="2">
        <v>968</v>
      </c>
      <c r="AB40" s="2">
        <v>884</v>
      </c>
      <c r="AC40" s="2">
        <v>980</v>
      </c>
      <c r="AD40" s="2">
        <v>916</v>
      </c>
      <c r="AE40" s="2">
        <v>841</v>
      </c>
      <c r="AF40" s="2">
        <v>916</v>
      </c>
      <c r="AG40" s="2">
        <v>972</v>
      </c>
      <c r="AH40" s="2">
        <v>977</v>
      </c>
      <c r="AI40" s="2">
        <v>923</v>
      </c>
      <c r="AJ40" s="2">
        <v>916</v>
      </c>
      <c r="AK40" s="2">
        <v>933</v>
      </c>
      <c r="AL40" s="2">
        <v>1029</v>
      </c>
      <c r="AM40" s="2">
        <v>985</v>
      </c>
    </row>
    <row r="41" spans="1:39" x14ac:dyDescent="0.3">
      <c r="A41" t="s">
        <v>4</v>
      </c>
      <c r="B41" t="str">
        <f t="shared" si="0"/>
        <v>WestLight Sabres</v>
      </c>
      <c r="C41" t="str">
        <f t="shared" si="1"/>
        <v>WestEnterprise</v>
      </c>
      <c r="D41" t="str">
        <f t="shared" si="2"/>
        <v>WestChewbacca</v>
      </c>
      <c r="E41" t="str">
        <f t="shared" si="3"/>
        <v>Light SabresEnterprise</v>
      </c>
      <c r="F41" t="str">
        <f t="shared" si="4"/>
        <v>Light SabresChewbacca</v>
      </c>
      <c r="G41" t="str">
        <f t="shared" si="5"/>
        <v>EnterpriseChewbacca</v>
      </c>
      <c r="H41" t="str">
        <f t="shared" si="6"/>
        <v>WestLight SabresEnterprise</v>
      </c>
      <c r="I41" t="str">
        <f t="shared" si="7"/>
        <v>WestLight SabresChewbacca</v>
      </c>
      <c r="J41" t="str">
        <f t="shared" si="8"/>
        <v>Light SabresEnterpriseChewbacca</v>
      </c>
      <c r="K41" t="str">
        <f t="shared" si="9"/>
        <v>WestLight SabresEnterpriseChewbacca</v>
      </c>
      <c r="L41" t="s">
        <v>16</v>
      </c>
      <c r="M41" t="s">
        <v>6</v>
      </c>
      <c r="N41" t="s">
        <v>7</v>
      </c>
      <c r="O41" t="s">
        <v>11</v>
      </c>
      <c r="P41" s="2">
        <v>713</v>
      </c>
      <c r="Q41" s="2">
        <v>700</v>
      </c>
      <c r="R41" s="2">
        <v>776</v>
      </c>
      <c r="S41" s="2">
        <v>857</v>
      </c>
      <c r="T41" s="2">
        <v>846</v>
      </c>
      <c r="U41" s="2">
        <v>786</v>
      </c>
      <c r="V41" s="2">
        <v>782</v>
      </c>
      <c r="W41" s="2">
        <v>768</v>
      </c>
      <c r="X41" s="2">
        <v>791</v>
      </c>
      <c r="Y41" s="2">
        <v>719</v>
      </c>
      <c r="Z41" s="2">
        <v>690</v>
      </c>
      <c r="AA41" s="2">
        <v>763</v>
      </c>
      <c r="AB41" s="2">
        <v>701</v>
      </c>
      <c r="AC41" s="2">
        <v>757</v>
      </c>
      <c r="AD41" s="2">
        <v>731</v>
      </c>
      <c r="AE41" s="2">
        <v>757</v>
      </c>
      <c r="AF41" s="2">
        <v>750</v>
      </c>
      <c r="AG41" s="2">
        <v>810</v>
      </c>
      <c r="AH41" s="2">
        <v>874</v>
      </c>
      <c r="AI41" s="2">
        <v>845</v>
      </c>
      <c r="AJ41" s="2">
        <v>799</v>
      </c>
      <c r="AK41" s="2">
        <v>769</v>
      </c>
      <c r="AL41" s="2">
        <v>833</v>
      </c>
      <c r="AM41" s="2">
        <v>832</v>
      </c>
    </row>
    <row r="42" spans="1:39" x14ac:dyDescent="0.3">
      <c r="A42" t="s">
        <v>4</v>
      </c>
      <c r="B42" t="str">
        <f t="shared" si="0"/>
        <v>WestLight Sabres</v>
      </c>
      <c r="C42" t="str">
        <f t="shared" si="1"/>
        <v>WestGalaxy</v>
      </c>
      <c r="D42" t="str">
        <f t="shared" si="2"/>
        <v>WestJames Kirk</v>
      </c>
      <c r="E42" t="str">
        <f t="shared" si="3"/>
        <v>Light SabresGalaxy</v>
      </c>
      <c r="F42" t="str">
        <f t="shared" si="4"/>
        <v>Light SabresJames Kirk</v>
      </c>
      <c r="G42" t="str">
        <f t="shared" si="5"/>
        <v>GalaxyJames Kirk</v>
      </c>
      <c r="H42" t="str">
        <f t="shared" si="6"/>
        <v>WestLight SabresGalaxy</v>
      </c>
      <c r="I42" t="str">
        <f t="shared" si="7"/>
        <v>WestLight SabresJames Kirk</v>
      </c>
      <c r="J42" t="str">
        <f t="shared" si="8"/>
        <v>Light SabresGalaxyJames Kirk</v>
      </c>
      <c r="K42" t="str">
        <f t="shared" si="9"/>
        <v>WestLight SabresGalaxyJames Kirk</v>
      </c>
      <c r="L42" t="s">
        <v>16</v>
      </c>
      <c r="M42" t="s">
        <v>6</v>
      </c>
      <c r="N42" t="s">
        <v>12</v>
      </c>
      <c r="O42" t="s">
        <v>8</v>
      </c>
      <c r="P42" s="2">
        <v>587</v>
      </c>
      <c r="Q42" s="2">
        <v>562</v>
      </c>
      <c r="R42" s="2">
        <v>597</v>
      </c>
      <c r="S42" s="2">
        <v>609</v>
      </c>
      <c r="T42" s="2">
        <v>651</v>
      </c>
      <c r="U42" s="2">
        <v>701</v>
      </c>
      <c r="V42" s="2">
        <v>767</v>
      </c>
      <c r="W42" s="2">
        <v>722</v>
      </c>
      <c r="X42" s="2">
        <v>684</v>
      </c>
      <c r="Y42" s="2">
        <v>673</v>
      </c>
      <c r="Z42" s="2">
        <v>731</v>
      </c>
      <c r="AA42" s="2">
        <v>796</v>
      </c>
      <c r="AB42" s="2">
        <v>846</v>
      </c>
      <c r="AC42" s="2">
        <v>881</v>
      </c>
      <c r="AD42" s="2">
        <v>864</v>
      </c>
      <c r="AE42" s="2">
        <v>851</v>
      </c>
      <c r="AF42" s="2">
        <v>793</v>
      </c>
      <c r="AG42" s="2">
        <v>876</v>
      </c>
      <c r="AH42" s="2">
        <v>903</v>
      </c>
      <c r="AI42" s="2">
        <v>845</v>
      </c>
      <c r="AJ42" s="2">
        <v>776</v>
      </c>
      <c r="AK42" s="2">
        <v>811</v>
      </c>
      <c r="AL42" s="2">
        <v>851</v>
      </c>
      <c r="AM42" s="2">
        <v>835</v>
      </c>
    </row>
    <row r="43" spans="1:39" x14ac:dyDescent="0.3">
      <c r="A43" t="s">
        <v>4</v>
      </c>
      <c r="B43" t="str">
        <f t="shared" si="0"/>
        <v>WestLight Sabres</v>
      </c>
      <c r="C43" t="str">
        <f t="shared" si="1"/>
        <v>WestGalaxy</v>
      </c>
      <c r="D43" t="str">
        <f t="shared" si="2"/>
        <v>WestLuke Skywalker</v>
      </c>
      <c r="E43" t="str">
        <f t="shared" si="3"/>
        <v>Light SabresGalaxy</v>
      </c>
      <c r="F43" t="str">
        <f t="shared" si="4"/>
        <v>Light SabresLuke Skywalker</v>
      </c>
      <c r="G43" t="str">
        <f t="shared" si="5"/>
        <v>GalaxyLuke Skywalker</v>
      </c>
      <c r="H43" t="str">
        <f t="shared" si="6"/>
        <v>WestLight SabresGalaxy</v>
      </c>
      <c r="I43" t="str">
        <f t="shared" si="7"/>
        <v>WestLight SabresLuke Skywalker</v>
      </c>
      <c r="J43" t="str">
        <f t="shared" si="8"/>
        <v>Light SabresGalaxyLuke Skywalker</v>
      </c>
      <c r="K43" t="str">
        <f t="shared" si="9"/>
        <v>WestLight SabresGalaxyLuke Skywalker</v>
      </c>
      <c r="L43" t="s">
        <v>16</v>
      </c>
      <c r="M43" t="s">
        <v>6</v>
      </c>
      <c r="N43" t="s">
        <v>12</v>
      </c>
      <c r="O43" t="s">
        <v>9</v>
      </c>
      <c r="P43" s="2">
        <v>608</v>
      </c>
      <c r="Q43" s="2">
        <v>633</v>
      </c>
      <c r="R43" s="2">
        <v>683</v>
      </c>
      <c r="S43" s="2">
        <v>642</v>
      </c>
      <c r="T43" s="2">
        <v>602</v>
      </c>
      <c r="U43" s="2">
        <v>553</v>
      </c>
      <c r="V43" s="2">
        <v>508</v>
      </c>
      <c r="W43" s="2">
        <v>560</v>
      </c>
      <c r="X43" s="2">
        <v>539</v>
      </c>
      <c r="Y43" s="2">
        <v>519</v>
      </c>
      <c r="Z43" s="2">
        <v>477</v>
      </c>
      <c r="AA43" s="2">
        <v>525</v>
      </c>
      <c r="AB43" s="2">
        <v>545</v>
      </c>
      <c r="AC43" s="2">
        <v>543</v>
      </c>
      <c r="AD43" s="2">
        <v>585</v>
      </c>
      <c r="AE43" s="2">
        <v>627</v>
      </c>
      <c r="AF43" s="2">
        <v>666</v>
      </c>
      <c r="AG43" s="2">
        <v>664</v>
      </c>
      <c r="AH43" s="2">
        <v>692</v>
      </c>
      <c r="AI43" s="2">
        <v>656</v>
      </c>
      <c r="AJ43" s="2">
        <v>615</v>
      </c>
      <c r="AK43" s="2">
        <v>613</v>
      </c>
      <c r="AL43" s="2">
        <v>653</v>
      </c>
      <c r="AM43" s="2">
        <v>597</v>
      </c>
    </row>
    <row r="44" spans="1:39" x14ac:dyDescent="0.3">
      <c r="A44" t="s">
        <v>4</v>
      </c>
      <c r="B44" t="str">
        <f t="shared" si="0"/>
        <v>WestLight Sabres</v>
      </c>
      <c r="C44" t="str">
        <f t="shared" si="1"/>
        <v>WestGalaxy</v>
      </c>
      <c r="D44" t="str">
        <f t="shared" si="2"/>
        <v>WestHansolo</v>
      </c>
      <c r="E44" t="str">
        <f t="shared" si="3"/>
        <v>Light SabresGalaxy</v>
      </c>
      <c r="F44" t="str">
        <f t="shared" si="4"/>
        <v>Light SabresHansolo</v>
      </c>
      <c r="G44" t="str">
        <f t="shared" si="5"/>
        <v>GalaxyHansolo</v>
      </c>
      <c r="H44" t="str">
        <f t="shared" si="6"/>
        <v>WestLight SabresGalaxy</v>
      </c>
      <c r="I44" t="str">
        <f t="shared" si="7"/>
        <v>WestLight SabresHansolo</v>
      </c>
      <c r="J44" t="str">
        <f t="shared" si="8"/>
        <v>Light SabresGalaxyHansolo</v>
      </c>
      <c r="K44" t="str">
        <f t="shared" si="9"/>
        <v>WestLight SabresGalaxyHansolo</v>
      </c>
      <c r="L44" t="s">
        <v>16</v>
      </c>
      <c r="M44" t="s">
        <v>6</v>
      </c>
      <c r="N44" t="s">
        <v>12</v>
      </c>
      <c r="O44" t="s">
        <v>10</v>
      </c>
      <c r="P44" s="2">
        <v>839</v>
      </c>
      <c r="Q44" s="2">
        <v>859</v>
      </c>
      <c r="R44" s="2">
        <v>788</v>
      </c>
      <c r="S44" s="2">
        <v>820</v>
      </c>
      <c r="T44" s="2">
        <v>877</v>
      </c>
      <c r="U44" s="2">
        <v>875</v>
      </c>
      <c r="V44" s="2">
        <v>951</v>
      </c>
      <c r="W44" s="2">
        <v>1012</v>
      </c>
      <c r="X44" s="2">
        <v>1090</v>
      </c>
      <c r="Y44" s="2">
        <v>1078</v>
      </c>
      <c r="Z44" s="2">
        <v>1142</v>
      </c>
      <c r="AA44" s="2">
        <v>1064</v>
      </c>
      <c r="AB44" s="2">
        <v>1067</v>
      </c>
      <c r="AC44" s="2">
        <v>1006</v>
      </c>
      <c r="AD44" s="2">
        <v>1109</v>
      </c>
      <c r="AE44" s="2">
        <v>1145</v>
      </c>
      <c r="AF44" s="2">
        <v>1203</v>
      </c>
      <c r="AG44" s="2">
        <v>1290</v>
      </c>
      <c r="AH44" s="2">
        <v>1289</v>
      </c>
      <c r="AI44" s="2">
        <v>1256</v>
      </c>
      <c r="AJ44" s="2">
        <v>1222</v>
      </c>
      <c r="AK44" s="2">
        <v>1122</v>
      </c>
      <c r="AL44" s="2">
        <v>1117</v>
      </c>
      <c r="AM44" s="2">
        <v>1141</v>
      </c>
    </row>
    <row r="45" spans="1:39" x14ac:dyDescent="0.3">
      <c r="A45" t="s">
        <v>4</v>
      </c>
      <c r="B45" t="str">
        <f t="shared" si="0"/>
        <v>WestLight Sabres</v>
      </c>
      <c r="C45" t="str">
        <f t="shared" si="1"/>
        <v>WestGalaxy</v>
      </c>
      <c r="D45" t="str">
        <f t="shared" si="2"/>
        <v>WestChewbacca</v>
      </c>
      <c r="E45" t="str">
        <f t="shared" si="3"/>
        <v>Light SabresGalaxy</v>
      </c>
      <c r="F45" t="str">
        <f t="shared" si="4"/>
        <v>Light SabresChewbacca</v>
      </c>
      <c r="G45" t="str">
        <f t="shared" si="5"/>
        <v>GalaxyChewbacca</v>
      </c>
      <c r="H45" t="str">
        <f t="shared" si="6"/>
        <v>WestLight SabresGalaxy</v>
      </c>
      <c r="I45" t="str">
        <f t="shared" si="7"/>
        <v>WestLight SabresChewbacca</v>
      </c>
      <c r="J45" t="str">
        <f t="shared" si="8"/>
        <v>Light SabresGalaxyChewbacca</v>
      </c>
      <c r="K45" t="str">
        <f t="shared" si="9"/>
        <v>WestLight SabresGalaxyChewbacca</v>
      </c>
      <c r="L45" t="s">
        <v>16</v>
      </c>
      <c r="M45" t="s">
        <v>6</v>
      </c>
      <c r="N45" t="s">
        <v>12</v>
      </c>
      <c r="O45" t="s">
        <v>11</v>
      </c>
      <c r="P45" s="2">
        <v>936</v>
      </c>
      <c r="Q45" s="2">
        <v>1036</v>
      </c>
      <c r="R45" s="2">
        <v>992</v>
      </c>
      <c r="S45" s="2">
        <v>976</v>
      </c>
      <c r="T45" s="2">
        <v>1026</v>
      </c>
      <c r="U45" s="2">
        <v>999</v>
      </c>
      <c r="V45" s="2">
        <v>1035</v>
      </c>
      <c r="W45" s="2">
        <v>948</v>
      </c>
      <c r="X45" s="2">
        <v>922</v>
      </c>
      <c r="Y45" s="2">
        <v>892</v>
      </c>
      <c r="Z45" s="2">
        <v>932</v>
      </c>
      <c r="AA45" s="2">
        <v>941</v>
      </c>
      <c r="AB45" s="2">
        <v>921</v>
      </c>
      <c r="AC45" s="2">
        <v>922</v>
      </c>
      <c r="AD45" s="2">
        <v>855</v>
      </c>
      <c r="AE45" s="2">
        <v>797</v>
      </c>
      <c r="AF45" s="2">
        <v>758</v>
      </c>
      <c r="AG45" s="2">
        <v>726</v>
      </c>
      <c r="AH45" s="2">
        <v>805</v>
      </c>
      <c r="AI45" s="2">
        <v>859</v>
      </c>
      <c r="AJ45" s="2">
        <v>914</v>
      </c>
      <c r="AK45" s="2">
        <v>1009</v>
      </c>
      <c r="AL45" s="2">
        <v>1042</v>
      </c>
      <c r="AM45" s="2">
        <v>1016</v>
      </c>
    </row>
    <row r="46" spans="1:39" x14ac:dyDescent="0.3">
      <c r="A46" t="s">
        <v>4</v>
      </c>
      <c r="B46" t="str">
        <f t="shared" si="0"/>
        <v>WestLight Sabres</v>
      </c>
      <c r="C46" t="str">
        <f t="shared" si="1"/>
        <v>WestPlanet</v>
      </c>
      <c r="D46" t="str">
        <f t="shared" si="2"/>
        <v>WestJames Kirk</v>
      </c>
      <c r="E46" t="str">
        <f t="shared" si="3"/>
        <v>Light SabresPlanet</v>
      </c>
      <c r="F46" t="str">
        <f t="shared" si="4"/>
        <v>Light SabresJames Kirk</v>
      </c>
      <c r="G46" t="str">
        <f t="shared" si="5"/>
        <v>PlanetJames Kirk</v>
      </c>
      <c r="H46" t="str">
        <f t="shared" si="6"/>
        <v>WestLight SabresPlanet</v>
      </c>
      <c r="I46" t="str">
        <f t="shared" si="7"/>
        <v>WestLight SabresJames Kirk</v>
      </c>
      <c r="J46" t="str">
        <f t="shared" si="8"/>
        <v>Light SabresPlanetJames Kirk</v>
      </c>
      <c r="K46" t="str">
        <f t="shared" si="9"/>
        <v>WestLight SabresPlanetJames Kirk</v>
      </c>
      <c r="L46" t="s">
        <v>16</v>
      </c>
      <c r="M46" t="s">
        <v>6</v>
      </c>
      <c r="N46" t="s">
        <v>13</v>
      </c>
      <c r="O46" t="s">
        <v>8</v>
      </c>
      <c r="P46" s="2">
        <v>956</v>
      </c>
      <c r="Q46" s="2">
        <v>874</v>
      </c>
      <c r="R46" s="2">
        <v>805</v>
      </c>
      <c r="S46" s="2">
        <v>863</v>
      </c>
      <c r="T46" s="2">
        <v>901</v>
      </c>
      <c r="U46" s="2">
        <v>875</v>
      </c>
      <c r="V46" s="2">
        <v>910</v>
      </c>
      <c r="W46" s="2">
        <v>873</v>
      </c>
      <c r="X46" s="2">
        <v>910</v>
      </c>
      <c r="Y46" s="2">
        <v>829</v>
      </c>
      <c r="Z46" s="2">
        <v>833</v>
      </c>
      <c r="AA46" s="2">
        <v>765</v>
      </c>
      <c r="AB46" s="2">
        <v>708</v>
      </c>
      <c r="AC46" s="2">
        <v>661</v>
      </c>
      <c r="AD46" s="2">
        <v>684</v>
      </c>
      <c r="AE46" s="2">
        <v>639</v>
      </c>
      <c r="AF46" s="2">
        <v>702</v>
      </c>
      <c r="AG46" s="2">
        <v>740</v>
      </c>
      <c r="AH46" s="2">
        <v>806</v>
      </c>
      <c r="AI46" s="2">
        <v>869</v>
      </c>
      <c r="AJ46" s="2">
        <v>938</v>
      </c>
      <c r="AK46" s="2">
        <v>949</v>
      </c>
      <c r="AL46" s="2">
        <v>1032</v>
      </c>
      <c r="AM46" s="2">
        <v>1002</v>
      </c>
    </row>
    <row r="47" spans="1:39" x14ac:dyDescent="0.3">
      <c r="A47" t="s">
        <v>4</v>
      </c>
      <c r="B47" t="str">
        <f t="shared" si="0"/>
        <v>WestLight Sabres</v>
      </c>
      <c r="C47" t="str">
        <f t="shared" si="1"/>
        <v>WestPlanet</v>
      </c>
      <c r="D47" t="str">
        <f t="shared" si="2"/>
        <v>WestLuke Skywalker</v>
      </c>
      <c r="E47" t="str">
        <f t="shared" si="3"/>
        <v>Light SabresPlanet</v>
      </c>
      <c r="F47" t="str">
        <f t="shared" si="4"/>
        <v>Light SabresLuke Skywalker</v>
      </c>
      <c r="G47" t="str">
        <f t="shared" si="5"/>
        <v>PlanetLuke Skywalker</v>
      </c>
      <c r="H47" t="str">
        <f t="shared" si="6"/>
        <v>WestLight SabresPlanet</v>
      </c>
      <c r="I47" t="str">
        <f t="shared" si="7"/>
        <v>WestLight SabresLuke Skywalker</v>
      </c>
      <c r="J47" t="str">
        <f t="shared" si="8"/>
        <v>Light SabresPlanetLuke Skywalker</v>
      </c>
      <c r="K47" t="str">
        <f t="shared" si="9"/>
        <v>WestLight SabresPlanetLuke Skywalker</v>
      </c>
      <c r="L47" t="s">
        <v>16</v>
      </c>
      <c r="M47" t="s">
        <v>6</v>
      </c>
      <c r="N47" t="s">
        <v>13</v>
      </c>
      <c r="O47" t="s">
        <v>9</v>
      </c>
      <c r="P47" s="2">
        <v>739</v>
      </c>
      <c r="Q47" s="2">
        <v>694</v>
      </c>
      <c r="R47" s="2">
        <v>634</v>
      </c>
      <c r="S47" s="2">
        <v>695</v>
      </c>
      <c r="T47" s="2">
        <v>769</v>
      </c>
      <c r="U47" s="2">
        <v>785</v>
      </c>
      <c r="V47" s="2">
        <v>869</v>
      </c>
      <c r="W47" s="2">
        <v>842</v>
      </c>
      <c r="X47" s="2">
        <v>825</v>
      </c>
      <c r="Y47" s="2">
        <v>873</v>
      </c>
      <c r="Z47" s="2">
        <v>850</v>
      </c>
      <c r="AA47" s="2">
        <v>905</v>
      </c>
      <c r="AB47" s="2">
        <v>844</v>
      </c>
      <c r="AC47" s="2">
        <v>829</v>
      </c>
      <c r="AD47" s="2">
        <v>885</v>
      </c>
      <c r="AE47" s="2">
        <v>834</v>
      </c>
      <c r="AF47" s="2">
        <v>872</v>
      </c>
      <c r="AG47" s="2">
        <v>868</v>
      </c>
      <c r="AH47" s="2">
        <v>812</v>
      </c>
      <c r="AI47" s="2">
        <v>774</v>
      </c>
      <c r="AJ47" s="2">
        <v>794</v>
      </c>
      <c r="AK47" s="2">
        <v>794</v>
      </c>
      <c r="AL47" s="2">
        <v>749</v>
      </c>
      <c r="AM47" s="2">
        <v>827</v>
      </c>
    </row>
    <row r="48" spans="1:39" x14ac:dyDescent="0.3">
      <c r="A48" t="s">
        <v>4</v>
      </c>
      <c r="B48" t="str">
        <f t="shared" si="0"/>
        <v>WestLight Sabres</v>
      </c>
      <c r="C48" t="str">
        <f t="shared" si="1"/>
        <v>WestPlanet</v>
      </c>
      <c r="D48" t="str">
        <f t="shared" si="2"/>
        <v>WestHansolo</v>
      </c>
      <c r="E48" t="str">
        <f t="shared" si="3"/>
        <v>Light SabresPlanet</v>
      </c>
      <c r="F48" t="str">
        <f t="shared" si="4"/>
        <v>Light SabresHansolo</v>
      </c>
      <c r="G48" t="str">
        <f t="shared" si="5"/>
        <v>PlanetHansolo</v>
      </c>
      <c r="H48" t="str">
        <f t="shared" si="6"/>
        <v>WestLight SabresPlanet</v>
      </c>
      <c r="I48" t="str">
        <f t="shared" si="7"/>
        <v>WestLight SabresHansolo</v>
      </c>
      <c r="J48" t="str">
        <f t="shared" si="8"/>
        <v>Light SabresPlanetHansolo</v>
      </c>
      <c r="K48" t="str">
        <f t="shared" si="9"/>
        <v>WestLight SabresPlanetHansolo</v>
      </c>
      <c r="L48" t="s">
        <v>16</v>
      </c>
      <c r="M48" t="s">
        <v>6</v>
      </c>
      <c r="N48" t="s">
        <v>13</v>
      </c>
      <c r="O48" t="s">
        <v>10</v>
      </c>
      <c r="P48" s="2">
        <v>745</v>
      </c>
      <c r="Q48" s="2">
        <v>787</v>
      </c>
      <c r="R48" s="2">
        <v>805</v>
      </c>
      <c r="S48" s="2">
        <v>862</v>
      </c>
      <c r="T48" s="2">
        <v>945</v>
      </c>
      <c r="U48" s="2">
        <v>996</v>
      </c>
      <c r="V48" s="2">
        <v>1035</v>
      </c>
      <c r="W48" s="2">
        <v>1045</v>
      </c>
      <c r="X48" s="2">
        <v>956</v>
      </c>
      <c r="Y48" s="2">
        <v>870</v>
      </c>
      <c r="Z48" s="2">
        <v>815</v>
      </c>
      <c r="AA48" s="2">
        <v>853</v>
      </c>
      <c r="AB48" s="2">
        <v>925</v>
      </c>
      <c r="AC48" s="2">
        <v>948</v>
      </c>
      <c r="AD48" s="2">
        <v>995</v>
      </c>
      <c r="AE48" s="2">
        <v>965</v>
      </c>
      <c r="AF48" s="2">
        <v>1024</v>
      </c>
      <c r="AG48" s="2">
        <v>970</v>
      </c>
      <c r="AH48" s="2">
        <v>996</v>
      </c>
      <c r="AI48" s="2">
        <v>1025</v>
      </c>
      <c r="AJ48" s="2">
        <v>993</v>
      </c>
      <c r="AK48" s="2">
        <v>1094</v>
      </c>
      <c r="AL48" s="2">
        <v>1136</v>
      </c>
      <c r="AM48" s="2">
        <v>1086</v>
      </c>
    </row>
    <row r="49" spans="1:39" x14ac:dyDescent="0.3">
      <c r="A49" t="s">
        <v>4</v>
      </c>
      <c r="B49" t="str">
        <f t="shared" si="0"/>
        <v>WestLight Sabres</v>
      </c>
      <c r="C49" t="str">
        <f t="shared" si="1"/>
        <v>WestPlanet</v>
      </c>
      <c r="D49" t="str">
        <f t="shared" si="2"/>
        <v>WestChewbacca</v>
      </c>
      <c r="E49" t="str">
        <f t="shared" si="3"/>
        <v>Light SabresPlanet</v>
      </c>
      <c r="F49" t="str">
        <f t="shared" si="4"/>
        <v>Light SabresChewbacca</v>
      </c>
      <c r="G49" t="str">
        <f t="shared" si="5"/>
        <v>PlanetChewbacca</v>
      </c>
      <c r="H49" t="str">
        <f t="shared" si="6"/>
        <v>WestLight SabresPlanet</v>
      </c>
      <c r="I49" t="str">
        <f t="shared" si="7"/>
        <v>WestLight SabresChewbacca</v>
      </c>
      <c r="J49" t="str">
        <f t="shared" si="8"/>
        <v>Light SabresPlanetChewbacca</v>
      </c>
      <c r="K49" t="str">
        <f t="shared" si="9"/>
        <v>WestLight SabresPlanetChewbacca</v>
      </c>
      <c r="L49" t="s">
        <v>16</v>
      </c>
      <c r="M49" t="s">
        <v>6</v>
      </c>
      <c r="N49" t="s">
        <v>13</v>
      </c>
      <c r="O49" t="s">
        <v>11</v>
      </c>
      <c r="P49" s="2">
        <v>504</v>
      </c>
      <c r="Q49" s="2">
        <v>460</v>
      </c>
      <c r="R49" s="2">
        <v>439</v>
      </c>
      <c r="S49" s="2">
        <v>478</v>
      </c>
      <c r="T49" s="2">
        <v>480</v>
      </c>
      <c r="U49" s="2">
        <v>522</v>
      </c>
      <c r="V49" s="2">
        <v>545</v>
      </c>
      <c r="W49" s="2">
        <v>544</v>
      </c>
      <c r="X49" s="2">
        <v>522</v>
      </c>
      <c r="Y49" s="2">
        <v>530</v>
      </c>
      <c r="Z49" s="2">
        <v>499</v>
      </c>
      <c r="AA49" s="2">
        <v>548</v>
      </c>
      <c r="AB49" s="2">
        <v>547</v>
      </c>
      <c r="AC49" s="2">
        <v>603</v>
      </c>
      <c r="AD49" s="2">
        <v>653</v>
      </c>
      <c r="AE49" s="2">
        <v>627</v>
      </c>
      <c r="AF49" s="2">
        <v>572</v>
      </c>
      <c r="AG49" s="2">
        <v>531</v>
      </c>
      <c r="AH49" s="2">
        <v>548</v>
      </c>
      <c r="AI49" s="2">
        <v>578</v>
      </c>
      <c r="AJ49" s="2">
        <v>625</v>
      </c>
      <c r="AK49" s="2">
        <v>631</v>
      </c>
      <c r="AL49" s="2">
        <v>698</v>
      </c>
      <c r="AM49" s="2">
        <v>757</v>
      </c>
    </row>
    <row r="50" spans="1:39" x14ac:dyDescent="0.3">
      <c r="A50" t="s">
        <v>4</v>
      </c>
      <c r="B50" t="str">
        <f t="shared" si="0"/>
        <v>WestTransponders</v>
      </c>
      <c r="C50" t="str">
        <f t="shared" si="1"/>
        <v>WestEnterprise</v>
      </c>
      <c r="D50" t="str">
        <f t="shared" si="2"/>
        <v>WestJames Kirk</v>
      </c>
      <c r="E50" t="str">
        <f t="shared" si="3"/>
        <v>TranspondersEnterprise</v>
      </c>
      <c r="F50" t="str">
        <f t="shared" si="4"/>
        <v>TranspondersJames Kirk</v>
      </c>
      <c r="G50" t="str">
        <f t="shared" si="5"/>
        <v>EnterpriseJames Kirk</v>
      </c>
      <c r="H50" t="str">
        <f t="shared" si="6"/>
        <v>WestTranspondersEnterprise</v>
      </c>
      <c r="I50" t="str">
        <f t="shared" si="7"/>
        <v>WestTranspondersJames Kirk</v>
      </c>
      <c r="J50" t="str">
        <f t="shared" si="8"/>
        <v>TranspondersEnterpriseJames Kirk</v>
      </c>
      <c r="K50" t="str">
        <f t="shared" si="9"/>
        <v>WestTranspondersEnterpriseJames Kirk</v>
      </c>
      <c r="L50" t="s">
        <v>16</v>
      </c>
      <c r="M50" t="s">
        <v>14</v>
      </c>
      <c r="N50" t="s">
        <v>7</v>
      </c>
      <c r="O50" t="s">
        <v>8</v>
      </c>
      <c r="P50" s="2">
        <v>913</v>
      </c>
      <c r="Q50" s="2">
        <v>951</v>
      </c>
      <c r="R50" s="2">
        <v>932</v>
      </c>
      <c r="S50" s="2">
        <v>1018</v>
      </c>
      <c r="T50" s="2">
        <v>1129</v>
      </c>
      <c r="U50" s="2">
        <v>1176</v>
      </c>
      <c r="V50" s="2">
        <v>1121</v>
      </c>
      <c r="W50" s="2">
        <v>1067</v>
      </c>
      <c r="X50" s="2">
        <v>1033</v>
      </c>
      <c r="Y50" s="2">
        <v>941</v>
      </c>
      <c r="Z50" s="2">
        <v>860</v>
      </c>
      <c r="AA50" s="2">
        <v>911</v>
      </c>
      <c r="AB50" s="2">
        <v>954</v>
      </c>
      <c r="AC50" s="2">
        <v>933</v>
      </c>
      <c r="AD50" s="2">
        <v>967</v>
      </c>
      <c r="AE50" s="2">
        <v>1006</v>
      </c>
      <c r="AF50" s="2">
        <v>939</v>
      </c>
      <c r="AG50" s="2">
        <v>955</v>
      </c>
      <c r="AH50" s="2">
        <v>1054</v>
      </c>
      <c r="AI50" s="2">
        <v>1074</v>
      </c>
      <c r="AJ50" s="2">
        <v>1124</v>
      </c>
      <c r="AK50" s="2">
        <v>1159</v>
      </c>
      <c r="AL50" s="2">
        <v>1192</v>
      </c>
      <c r="AM50" s="2">
        <v>1265</v>
      </c>
    </row>
    <row r="51" spans="1:39" x14ac:dyDescent="0.3">
      <c r="A51" t="s">
        <v>4</v>
      </c>
      <c r="B51" t="str">
        <f t="shared" si="0"/>
        <v>WestTransponders</v>
      </c>
      <c r="C51" t="str">
        <f t="shared" si="1"/>
        <v>WestEnterprise</v>
      </c>
      <c r="D51" t="str">
        <f t="shared" si="2"/>
        <v>WestLuke Skywalker</v>
      </c>
      <c r="E51" t="str">
        <f t="shared" si="3"/>
        <v>TranspondersEnterprise</v>
      </c>
      <c r="F51" t="str">
        <f t="shared" si="4"/>
        <v>TranspondersLuke Skywalker</v>
      </c>
      <c r="G51" t="str">
        <f t="shared" si="5"/>
        <v>EnterpriseLuke Skywalker</v>
      </c>
      <c r="H51" t="str">
        <f t="shared" si="6"/>
        <v>WestTranspondersEnterprise</v>
      </c>
      <c r="I51" t="str">
        <f t="shared" si="7"/>
        <v>WestTranspondersLuke Skywalker</v>
      </c>
      <c r="J51" t="str">
        <f t="shared" si="8"/>
        <v>TranspondersEnterpriseLuke Skywalker</v>
      </c>
      <c r="K51" t="str">
        <f t="shared" si="9"/>
        <v>WestTranspondersEnterpriseLuke Skywalker</v>
      </c>
      <c r="L51" t="s">
        <v>16</v>
      </c>
      <c r="M51" t="s">
        <v>14</v>
      </c>
      <c r="N51" t="s">
        <v>7</v>
      </c>
      <c r="O51" t="s">
        <v>9</v>
      </c>
      <c r="P51" s="2">
        <v>716</v>
      </c>
      <c r="Q51" s="2">
        <v>733</v>
      </c>
      <c r="R51" s="2">
        <v>674</v>
      </c>
      <c r="S51" s="2">
        <v>693</v>
      </c>
      <c r="T51" s="2">
        <v>662</v>
      </c>
      <c r="U51" s="2">
        <v>697</v>
      </c>
      <c r="V51" s="2">
        <v>711</v>
      </c>
      <c r="W51" s="2">
        <v>710</v>
      </c>
      <c r="X51" s="2">
        <v>785</v>
      </c>
      <c r="Y51" s="2">
        <v>823</v>
      </c>
      <c r="Z51" s="2">
        <v>900</v>
      </c>
      <c r="AA51" s="2">
        <v>954</v>
      </c>
      <c r="AB51" s="2">
        <v>984</v>
      </c>
      <c r="AC51" s="2">
        <v>1003</v>
      </c>
      <c r="AD51" s="2">
        <v>916</v>
      </c>
      <c r="AE51" s="2">
        <v>970</v>
      </c>
      <c r="AF51" s="2">
        <v>933</v>
      </c>
      <c r="AG51" s="2">
        <v>1014</v>
      </c>
      <c r="AH51" s="2">
        <v>1118</v>
      </c>
      <c r="AI51" s="2">
        <v>1048</v>
      </c>
      <c r="AJ51" s="2">
        <v>1038</v>
      </c>
      <c r="AK51" s="2">
        <v>1056</v>
      </c>
      <c r="AL51" s="2">
        <v>1019</v>
      </c>
      <c r="AM51" s="2">
        <v>1020</v>
      </c>
    </row>
    <row r="52" spans="1:39" x14ac:dyDescent="0.3">
      <c r="A52" t="s">
        <v>4</v>
      </c>
      <c r="B52" t="str">
        <f t="shared" si="0"/>
        <v>WestTransponders</v>
      </c>
      <c r="C52" t="str">
        <f t="shared" si="1"/>
        <v>WestEnterprise</v>
      </c>
      <c r="D52" t="str">
        <f t="shared" si="2"/>
        <v>WestHansolo</v>
      </c>
      <c r="E52" t="str">
        <f t="shared" si="3"/>
        <v>TranspondersEnterprise</v>
      </c>
      <c r="F52" t="str">
        <f t="shared" si="4"/>
        <v>TranspondersHansolo</v>
      </c>
      <c r="G52" t="str">
        <f t="shared" si="5"/>
        <v>EnterpriseHansolo</v>
      </c>
      <c r="H52" t="str">
        <f t="shared" si="6"/>
        <v>WestTranspondersEnterprise</v>
      </c>
      <c r="I52" t="str">
        <f t="shared" si="7"/>
        <v>WestTranspondersHansolo</v>
      </c>
      <c r="J52" t="str">
        <f t="shared" si="8"/>
        <v>TranspondersEnterpriseHansolo</v>
      </c>
      <c r="K52" t="str">
        <f t="shared" si="9"/>
        <v>WestTranspondersEnterpriseHansolo</v>
      </c>
      <c r="L52" t="s">
        <v>16</v>
      </c>
      <c r="M52" t="s">
        <v>14</v>
      </c>
      <c r="N52" t="s">
        <v>7</v>
      </c>
      <c r="O52" t="s">
        <v>10</v>
      </c>
      <c r="P52" s="2">
        <v>786</v>
      </c>
      <c r="Q52" s="2">
        <v>811</v>
      </c>
      <c r="R52" s="2">
        <v>789</v>
      </c>
      <c r="S52" s="2">
        <v>823</v>
      </c>
      <c r="T52" s="2">
        <v>823</v>
      </c>
      <c r="U52" s="2">
        <v>886</v>
      </c>
      <c r="V52" s="2">
        <v>827</v>
      </c>
      <c r="W52" s="2">
        <v>808</v>
      </c>
      <c r="X52" s="2">
        <v>775</v>
      </c>
      <c r="Y52" s="2">
        <v>729</v>
      </c>
      <c r="Z52" s="2">
        <v>727</v>
      </c>
      <c r="AA52" s="2">
        <v>761</v>
      </c>
      <c r="AB52" s="2">
        <v>726</v>
      </c>
      <c r="AC52" s="2">
        <v>753</v>
      </c>
      <c r="AD52" s="2">
        <v>791</v>
      </c>
      <c r="AE52" s="2">
        <v>814</v>
      </c>
      <c r="AF52" s="2">
        <v>774</v>
      </c>
      <c r="AG52" s="2">
        <v>740</v>
      </c>
      <c r="AH52" s="2">
        <v>806</v>
      </c>
      <c r="AI52" s="2">
        <v>877</v>
      </c>
      <c r="AJ52" s="2">
        <v>816</v>
      </c>
      <c r="AK52" s="2">
        <v>842</v>
      </c>
      <c r="AL52" s="2">
        <v>850</v>
      </c>
      <c r="AM52" s="2">
        <v>941</v>
      </c>
    </row>
    <row r="53" spans="1:39" x14ac:dyDescent="0.3">
      <c r="A53" t="s">
        <v>4</v>
      </c>
      <c r="B53" t="str">
        <f t="shared" si="0"/>
        <v>WestTransponders</v>
      </c>
      <c r="C53" t="str">
        <f t="shared" si="1"/>
        <v>WestEnterprise</v>
      </c>
      <c r="D53" t="str">
        <f t="shared" si="2"/>
        <v>WestChewbacca</v>
      </c>
      <c r="E53" t="str">
        <f t="shared" si="3"/>
        <v>TranspondersEnterprise</v>
      </c>
      <c r="F53" t="str">
        <f t="shared" si="4"/>
        <v>TranspondersChewbacca</v>
      </c>
      <c r="G53" t="str">
        <f t="shared" si="5"/>
        <v>EnterpriseChewbacca</v>
      </c>
      <c r="H53" t="str">
        <f t="shared" si="6"/>
        <v>WestTranspondersEnterprise</v>
      </c>
      <c r="I53" t="str">
        <f t="shared" si="7"/>
        <v>WestTranspondersChewbacca</v>
      </c>
      <c r="J53" t="str">
        <f t="shared" si="8"/>
        <v>TranspondersEnterpriseChewbacca</v>
      </c>
      <c r="K53" t="str">
        <f t="shared" si="9"/>
        <v>WestTranspondersEnterpriseChewbacca</v>
      </c>
      <c r="L53" t="s">
        <v>16</v>
      </c>
      <c r="M53" t="s">
        <v>14</v>
      </c>
      <c r="N53" t="s">
        <v>7</v>
      </c>
      <c r="O53" t="s">
        <v>11</v>
      </c>
      <c r="P53" s="2">
        <v>736</v>
      </c>
      <c r="Q53" s="2">
        <v>683</v>
      </c>
      <c r="R53" s="2">
        <v>629</v>
      </c>
      <c r="S53" s="2">
        <v>647</v>
      </c>
      <c r="T53" s="2">
        <v>634</v>
      </c>
      <c r="U53" s="2">
        <v>641</v>
      </c>
      <c r="V53" s="2">
        <v>600</v>
      </c>
      <c r="W53" s="2">
        <v>611</v>
      </c>
      <c r="X53" s="2">
        <v>666</v>
      </c>
      <c r="Y53" s="2">
        <v>738</v>
      </c>
      <c r="Z53" s="2">
        <v>769</v>
      </c>
      <c r="AA53" s="2">
        <v>752</v>
      </c>
      <c r="AB53" s="2">
        <v>737</v>
      </c>
      <c r="AC53" s="2">
        <v>682</v>
      </c>
      <c r="AD53" s="2">
        <v>752</v>
      </c>
      <c r="AE53" s="2">
        <v>824</v>
      </c>
      <c r="AF53" s="2">
        <v>877</v>
      </c>
      <c r="AG53" s="2">
        <v>804</v>
      </c>
      <c r="AH53" s="2">
        <v>771</v>
      </c>
      <c r="AI53" s="2">
        <v>819</v>
      </c>
      <c r="AJ53" s="2">
        <v>752</v>
      </c>
      <c r="AK53" s="2">
        <v>686</v>
      </c>
      <c r="AL53" s="2">
        <v>666</v>
      </c>
      <c r="AM53" s="2">
        <v>606</v>
      </c>
    </row>
    <row r="54" spans="1:39" x14ac:dyDescent="0.3">
      <c r="A54" t="s">
        <v>4</v>
      </c>
      <c r="B54" t="str">
        <f t="shared" si="0"/>
        <v>WestTransponders</v>
      </c>
      <c r="C54" t="str">
        <f t="shared" si="1"/>
        <v>WestGalaxy</v>
      </c>
      <c r="D54" t="str">
        <f t="shared" si="2"/>
        <v>WestJames Kirk</v>
      </c>
      <c r="E54" t="str">
        <f t="shared" si="3"/>
        <v>TranspondersGalaxy</v>
      </c>
      <c r="F54" t="str">
        <f t="shared" si="4"/>
        <v>TranspondersJames Kirk</v>
      </c>
      <c r="G54" t="str">
        <f t="shared" si="5"/>
        <v>GalaxyJames Kirk</v>
      </c>
      <c r="H54" t="str">
        <f t="shared" si="6"/>
        <v>WestTranspondersGalaxy</v>
      </c>
      <c r="I54" t="str">
        <f t="shared" si="7"/>
        <v>WestTranspondersJames Kirk</v>
      </c>
      <c r="J54" t="str">
        <f t="shared" si="8"/>
        <v>TranspondersGalaxyJames Kirk</v>
      </c>
      <c r="K54" t="str">
        <f t="shared" si="9"/>
        <v>WestTranspondersGalaxyJames Kirk</v>
      </c>
      <c r="L54" t="s">
        <v>16</v>
      </c>
      <c r="M54" t="s">
        <v>14</v>
      </c>
      <c r="N54" t="s">
        <v>12</v>
      </c>
      <c r="O54" t="s">
        <v>8</v>
      </c>
      <c r="P54" s="2">
        <v>568</v>
      </c>
      <c r="Q54" s="2">
        <v>549</v>
      </c>
      <c r="R54" s="2">
        <v>601</v>
      </c>
      <c r="S54" s="2">
        <v>629</v>
      </c>
      <c r="T54" s="2">
        <v>621</v>
      </c>
      <c r="U54" s="2">
        <v>588</v>
      </c>
      <c r="V54" s="2">
        <v>569</v>
      </c>
      <c r="W54" s="2">
        <v>535</v>
      </c>
      <c r="X54" s="2">
        <v>500</v>
      </c>
      <c r="Y54" s="2">
        <v>491</v>
      </c>
      <c r="Z54" s="2">
        <v>491</v>
      </c>
      <c r="AA54" s="2">
        <v>540</v>
      </c>
      <c r="AB54" s="2">
        <v>500</v>
      </c>
      <c r="AC54" s="2">
        <v>521</v>
      </c>
      <c r="AD54" s="2">
        <v>518</v>
      </c>
      <c r="AE54" s="2">
        <v>547</v>
      </c>
      <c r="AF54" s="2">
        <v>579</v>
      </c>
      <c r="AG54" s="2">
        <v>612</v>
      </c>
      <c r="AH54" s="2">
        <v>557</v>
      </c>
      <c r="AI54" s="2">
        <v>539</v>
      </c>
      <c r="AJ54" s="2">
        <v>520</v>
      </c>
      <c r="AK54" s="2">
        <v>552</v>
      </c>
      <c r="AL54" s="2">
        <v>558</v>
      </c>
      <c r="AM54" s="2">
        <v>539</v>
      </c>
    </row>
    <row r="55" spans="1:39" x14ac:dyDescent="0.3">
      <c r="A55" t="s">
        <v>4</v>
      </c>
      <c r="B55" t="str">
        <f t="shared" si="0"/>
        <v>WestTransponders</v>
      </c>
      <c r="C55" t="str">
        <f t="shared" si="1"/>
        <v>WestGalaxy</v>
      </c>
      <c r="D55" t="str">
        <f t="shared" si="2"/>
        <v>WestLuke Skywalker</v>
      </c>
      <c r="E55" t="str">
        <f t="shared" si="3"/>
        <v>TranspondersGalaxy</v>
      </c>
      <c r="F55" t="str">
        <f t="shared" si="4"/>
        <v>TranspondersLuke Skywalker</v>
      </c>
      <c r="G55" t="str">
        <f t="shared" si="5"/>
        <v>GalaxyLuke Skywalker</v>
      </c>
      <c r="H55" t="str">
        <f t="shared" si="6"/>
        <v>WestTranspondersGalaxy</v>
      </c>
      <c r="I55" t="str">
        <f t="shared" si="7"/>
        <v>WestTranspondersLuke Skywalker</v>
      </c>
      <c r="J55" t="str">
        <f t="shared" si="8"/>
        <v>TranspondersGalaxyLuke Skywalker</v>
      </c>
      <c r="K55" t="str">
        <f t="shared" si="9"/>
        <v>WestTranspondersGalaxyLuke Skywalker</v>
      </c>
      <c r="L55" t="s">
        <v>16</v>
      </c>
      <c r="M55" t="s">
        <v>14</v>
      </c>
      <c r="N55" t="s">
        <v>12</v>
      </c>
      <c r="O55" t="s">
        <v>9</v>
      </c>
      <c r="P55" s="2">
        <v>545</v>
      </c>
      <c r="Q55" s="2">
        <v>562</v>
      </c>
      <c r="R55" s="2">
        <v>597</v>
      </c>
      <c r="S55" s="2">
        <v>557</v>
      </c>
      <c r="T55" s="2">
        <v>556</v>
      </c>
      <c r="U55" s="2">
        <v>613</v>
      </c>
      <c r="V55" s="2">
        <v>666</v>
      </c>
      <c r="W55" s="2">
        <v>732</v>
      </c>
      <c r="X55" s="2">
        <v>782</v>
      </c>
      <c r="Y55" s="2">
        <v>774</v>
      </c>
      <c r="Z55" s="2">
        <v>820</v>
      </c>
      <c r="AA55" s="2">
        <v>905</v>
      </c>
      <c r="AB55" s="2">
        <v>996</v>
      </c>
      <c r="AC55" s="2">
        <v>944</v>
      </c>
      <c r="AD55" s="2">
        <v>931</v>
      </c>
      <c r="AE55" s="2">
        <v>1013</v>
      </c>
      <c r="AF55" s="2">
        <v>1051</v>
      </c>
      <c r="AG55" s="2">
        <v>1135</v>
      </c>
      <c r="AH55" s="2">
        <v>1254</v>
      </c>
      <c r="AI55" s="2">
        <v>1147</v>
      </c>
      <c r="AJ55" s="2">
        <v>1138</v>
      </c>
      <c r="AK55" s="2">
        <v>1144</v>
      </c>
      <c r="AL55" s="2">
        <v>1109</v>
      </c>
      <c r="AM55" s="2">
        <v>1142</v>
      </c>
    </row>
    <row r="56" spans="1:39" x14ac:dyDescent="0.3">
      <c r="A56" t="s">
        <v>4</v>
      </c>
      <c r="B56" t="str">
        <f t="shared" si="0"/>
        <v>WestTransponders</v>
      </c>
      <c r="C56" t="str">
        <f t="shared" si="1"/>
        <v>WestGalaxy</v>
      </c>
      <c r="D56" t="str">
        <f t="shared" si="2"/>
        <v>WestHansolo</v>
      </c>
      <c r="E56" t="str">
        <f t="shared" si="3"/>
        <v>TranspondersGalaxy</v>
      </c>
      <c r="F56" t="str">
        <f t="shared" si="4"/>
        <v>TranspondersHansolo</v>
      </c>
      <c r="G56" t="str">
        <f t="shared" si="5"/>
        <v>GalaxyHansolo</v>
      </c>
      <c r="H56" t="str">
        <f t="shared" si="6"/>
        <v>WestTranspondersGalaxy</v>
      </c>
      <c r="I56" t="str">
        <f t="shared" si="7"/>
        <v>WestTranspondersHansolo</v>
      </c>
      <c r="J56" t="str">
        <f t="shared" si="8"/>
        <v>TranspondersGalaxyHansolo</v>
      </c>
      <c r="K56" t="str">
        <f t="shared" si="9"/>
        <v>WestTranspondersGalaxyHansolo</v>
      </c>
      <c r="L56" t="s">
        <v>16</v>
      </c>
      <c r="M56" t="s">
        <v>14</v>
      </c>
      <c r="N56" t="s">
        <v>12</v>
      </c>
      <c r="O56" t="s">
        <v>10</v>
      </c>
      <c r="P56" s="2">
        <v>904</v>
      </c>
      <c r="Q56" s="2">
        <v>959</v>
      </c>
      <c r="R56" s="2">
        <v>966</v>
      </c>
      <c r="S56" s="2">
        <v>899</v>
      </c>
      <c r="T56" s="2">
        <v>889</v>
      </c>
      <c r="U56" s="2">
        <v>825</v>
      </c>
      <c r="V56" s="2">
        <v>804</v>
      </c>
      <c r="W56" s="2">
        <v>891</v>
      </c>
      <c r="X56" s="2">
        <v>901</v>
      </c>
      <c r="Y56" s="2">
        <v>934</v>
      </c>
      <c r="Z56" s="2">
        <v>1005</v>
      </c>
      <c r="AA56" s="2">
        <v>1037</v>
      </c>
      <c r="AB56" s="2">
        <v>1058</v>
      </c>
      <c r="AC56" s="2">
        <v>1067</v>
      </c>
      <c r="AD56" s="2">
        <v>1036</v>
      </c>
      <c r="AE56" s="2">
        <v>976</v>
      </c>
      <c r="AF56" s="2">
        <v>950</v>
      </c>
      <c r="AG56" s="2">
        <v>995</v>
      </c>
      <c r="AH56" s="2">
        <v>926</v>
      </c>
      <c r="AI56" s="2">
        <v>864</v>
      </c>
      <c r="AJ56" s="2">
        <v>822</v>
      </c>
      <c r="AK56" s="2">
        <v>762</v>
      </c>
      <c r="AL56" s="2">
        <v>740</v>
      </c>
      <c r="AM56" s="2">
        <v>680</v>
      </c>
    </row>
    <row r="57" spans="1:39" x14ac:dyDescent="0.3">
      <c r="A57" t="s">
        <v>4</v>
      </c>
      <c r="B57" t="str">
        <f t="shared" si="0"/>
        <v>WestTransponders</v>
      </c>
      <c r="C57" t="str">
        <f t="shared" si="1"/>
        <v>WestGalaxy</v>
      </c>
      <c r="D57" t="str">
        <f t="shared" si="2"/>
        <v>WestChewbacca</v>
      </c>
      <c r="E57" t="str">
        <f t="shared" si="3"/>
        <v>TranspondersGalaxy</v>
      </c>
      <c r="F57" t="str">
        <f t="shared" si="4"/>
        <v>TranspondersChewbacca</v>
      </c>
      <c r="G57" t="str">
        <f t="shared" si="5"/>
        <v>GalaxyChewbacca</v>
      </c>
      <c r="H57" t="str">
        <f t="shared" si="6"/>
        <v>WestTranspondersGalaxy</v>
      </c>
      <c r="I57" t="str">
        <f t="shared" si="7"/>
        <v>WestTranspondersChewbacca</v>
      </c>
      <c r="J57" t="str">
        <f t="shared" si="8"/>
        <v>TranspondersGalaxyChewbacca</v>
      </c>
      <c r="K57" t="str">
        <f t="shared" si="9"/>
        <v>WestTranspondersGalaxyChewbacca</v>
      </c>
      <c r="L57" t="s">
        <v>16</v>
      </c>
      <c r="M57" t="s">
        <v>14</v>
      </c>
      <c r="N57" t="s">
        <v>12</v>
      </c>
      <c r="O57" t="s">
        <v>11</v>
      </c>
      <c r="P57" s="2">
        <v>730</v>
      </c>
      <c r="Q57" s="2">
        <v>712</v>
      </c>
      <c r="R57" s="2">
        <v>718</v>
      </c>
      <c r="S57" s="2">
        <v>700</v>
      </c>
      <c r="T57" s="2">
        <v>694</v>
      </c>
      <c r="U57" s="2">
        <v>693</v>
      </c>
      <c r="V57" s="2">
        <v>694</v>
      </c>
      <c r="W57" s="2">
        <v>764</v>
      </c>
      <c r="X57" s="2">
        <v>744</v>
      </c>
      <c r="Y57" s="2">
        <v>800</v>
      </c>
      <c r="Z57" s="2">
        <v>750</v>
      </c>
      <c r="AA57" s="2">
        <v>819</v>
      </c>
      <c r="AB57" s="2">
        <v>801</v>
      </c>
      <c r="AC57" s="2">
        <v>885</v>
      </c>
      <c r="AD57" s="2">
        <v>828</v>
      </c>
      <c r="AE57" s="2">
        <v>820</v>
      </c>
      <c r="AF57" s="2">
        <v>907</v>
      </c>
      <c r="AG57" s="2">
        <v>861</v>
      </c>
      <c r="AH57" s="2">
        <v>946</v>
      </c>
      <c r="AI57" s="2">
        <v>950</v>
      </c>
      <c r="AJ57" s="2">
        <v>946</v>
      </c>
      <c r="AK57" s="2">
        <v>980</v>
      </c>
      <c r="AL57" s="2">
        <v>1081</v>
      </c>
      <c r="AM57" s="2">
        <v>986</v>
      </c>
    </row>
    <row r="58" spans="1:39" x14ac:dyDescent="0.3">
      <c r="A58" t="s">
        <v>4</v>
      </c>
      <c r="B58" t="str">
        <f t="shared" si="0"/>
        <v>WestTransponders</v>
      </c>
      <c r="C58" t="str">
        <f t="shared" si="1"/>
        <v>WestPlanet</v>
      </c>
      <c r="D58" t="str">
        <f t="shared" si="2"/>
        <v>WestJames Kirk</v>
      </c>
      <c r="E58" t="str">
        <f t="shared" si="3"/>
        <v>TranspondersPlanet</v>
      </c>
      <c r="F58" t="str">
        <f t="shared" si="4"/>
        <v>TranspondersJames Kirk</v>
      </c>
      <c r="G58" t="str">
        <f t="shared" si="5"/>
        <v>PlanetJames Kirk</v>
      </c>
      <c r="H58" t="str">
        <f t="shared" si="6"/>
        <v>WestTranspondersPlanet</v>
      </c>
      <c r="I58" t="str">
        <f t="shared" si="7"/>
        <v>WestTranspondersJames Kirk</v>
      </c>
      <c r="J58" t="str">
        <f t="shared" si="8"/>
        <v>TranspondersPlanetJames Kirk</v>
      </c>
      <c r="K58" t="str">
        <f t="shared" si="9"/>
        <v>WestTranspondersPlanetJames Kirk</v>
      </c>
      <c r="L58" t="s">
        <v>16</v>
      </c>
      <c r="M58" t="s">
        <v>14</v>
      </c>
      <c r="N58" t="s">
        <v>13</v>
      </c>
      <c r="O58" t="s">
        <v>8</v>
      </c>
      <c r="P58" s="2">
        <v>827</v>
      </c>
      <c r="Q58" s="2">
        <v>915</v>
      </c>
      <c r="R58" s="2">
        <v>919</v>
      </c>
      <c r="S58" s="2">
        <v>1016</v>
      </c>
      <c r="T58" s="2">
        <v>962</v>
      </c>
      <c r="U58" s="2">
        <v>1057</v>
      </c>
      <c r="V58" s="2">
        <v>1169</v>
      </c>
      <c r="W58" s="2">
        <v>1109</v>
      </c>
      <c r="X58" s="2">
        <v>1196</v>
      </c>
      <c r="Y58" s="2">
        <v>1212</v>
      </c>
      <c r="Z58" s="2">
        <v>1155</v>
      </c>
      <c r="AA58" s="2">
        <v>1063</v>
      </c>
      <c r="AB58" s="2">
        <v>1076</v>
      </c>
      <c r="AC58" s="2">
        <v>1096</v>
      </c>
      <c r="AD58" s="2">
        <v>1097</v>
      </c>
      <c r="AE58" s="2">
        <v>1000</v>
      </c>
      <c r="AF58" s="2">
        <v>955</v>
      </c>
      <c r="AG58" s="2">
        <v>957</v>
      </c>
      <c r="AH58" s="2">
        <v>903</v>
      </c>
      <c r="AI58" s="2">
        <v>984</v>
      </c>
      <c r="AJ58" s="2">
        <v>1033</v>
      </c>
      <c r="AK58" s="2">
        <v>1114</v>
      </c>
      <c r="AL58" s="2">
        <v>1083</v>
      </c>
      <c r="AM58" s="2">
        <v>1137</v>
      </c>
    </row>
    <row r="59" spans="1:39" x14ac:dyDescent="0.3">
      <c r="A59" t="s">
        <v>4</v>
      </c>
      <c r="B59" t="str">
        <f t="shared" si="0"/>
        <v>WestTransponders</v>
      </c>
      <c r="C59" t="str">
        <f t="shared" si="1"/>
        <v>WestPlanet</v>
      </c>
      <c r="D59" t="str">
        <f t="shared" si="2"/>
        <v>WestLuke Skywalker</v>
      </c>
      <c r="E59" t="str">
        <f t="shared" si="3"/>
        <v>TranspondersPlanet</v>
      </c>
      <c r="F59" t="str">
        <f t="shared" si="4"/>
        <v>TranspondersLuke Skywalker</v>
      </c>
      <c r="G59" t="str">
        <f t="shared" si="5"/>
        <v>PlanetLuke Skywalker</v>
      </c>
      <c r="H59" t="str">
        <f t="shared" si="6"/>
        <v>WestTranspondersPlanet</v>
      </c>
      <c r="I59" t="str">
        <f t="shared" si="7"/>
        <v>WestTranspondersLuke Skywalker</v>
      </c>
      <c r="J59" t="str">
        <f t="shared" si="8"/>
        <v>TranspondersPlanetLuke Skywalker</v>
      </c>
      <c r="K59" t="str">
        <f t="shared" si="9"/>
        <v>WestTranspondersPlanetLuke Skywalker</v>
      </c>
      <c r="L59" t="s">
        <v>16</v>
      </c>
      <c r="M59" t="s">
        <v>14</v>
      </c>
      <c r="N59" t="s">
        <v>13</v>
      </c>
      <c r="O59" t="s">
        <v>9</v>
      </c>
      <c r="P59" s="2">
        <v>689</v>
      </c>
      <c r="Q59" s="2">
        <v>729</v>
      </c>
      <c r="R59" s="2">
        <v>738</v>
      </c>
      <c r="S59" s="2">
        <v>689</v>
      </c>
      <c r="T59" s="2">
        <v>634</v>
      </c>
      <c r="U59" s="2">
        <v>583</v>
      </c>
      <c r="V59" s="2">
        <v>644</v>
      </c>
      <c r="W59" s="2">
        <v>666</v>
      </c>
      <c r="X59" s="2">
        <v>724</v>
      </c>
      <c r="Y59" s="2">
        <v>771</v>
      </c>
      <c r="Z59" s="2">
        <v>837</v>
      </c>
      <c r="AA59" s="2">
        <v>807</v>
      </c>
      <c r="AB59" s="2">
        <v>864</v>
      </c>
      <c r="AC59" s="2">
        <v>939</v>
      </c>
      <c r="AD59" s="2">
        <v>870</v>
      </c>
      <c r="AE59" s="2">
        <v>908</v>
      </c>
      <c r="AF59" s="2">
        <v>866</v>
      </c>
      <c r="AG59" s="2">
        <v>960</v>
      </c>
      <c r="AH59" s="2">
        <v>878</v>
      </c>
      <c r="AI59" s="2">
        <v>899</v>
      </c>
      <c r="AJ59" s="2">
        <v>883</v>
      </c>
      <c r="AK59" s="2">
        <v>862</v>
      </c>
      <c r="AL59" s="2">
        <v>929</v>
      </c>
      <c r="AM59" s="2">
        <v>943</v>
      </c>
    </row>
    <row r="60" spans="1:39" x14ac:dyDescent="0.3">
      <c r="A60" t="s">
        <v>4</v>
      </c>
      <c r="B60" t="str">
        <f t="shared" si="0"/>
        <v>WestTransponders</v>
      </c>
      <c r="C60" t="str">
        <f t="shared" si="1"/>
        <v>WestPlanet</v>
      </c>
      <c r="D60" t="str">
        <f t="shared" si="2"/>
        <v>WestHansolo</v>
      </c>
      <c r="E60" t="str">
        <f t="shared" si="3"/>
        <v>TranspondersPlanet</v>
      </c>
      <c r="F60" t="str">
        <f t="shared" si="4"/>
        <v>TranspondersHansolo</v>
      </c>
      <c r="G60" t="str">
        <f t="shared" si="5"/>
        <v>PlanetHansolo</v>
      </c>
      <c r="H60" t="str">
        <f t="shared" si="6"/>
        <v>WestTranspondersPlanet</v>
      </c>
      <c r="I60" t="str">
        <f t="shared" si="7"/>
        <v>WestTranspondersHansolo</v>
      </c>
      <c r="J60" t="str">
        <f t="shared" si="8"/>
        <v>TranspondersPlanetHansolo</v>
      </c>
      <c r="K60" t="str">
        <f t="shared" si="9"/>
        <v>WestTranspondersPlanetHansolo</v>
      </c>
      <c r="L60" t="s">
        <v>16</v>
      </c>
      <c r="M60" t="s">
        <v>14</v>
      </c>
      <c r="N60" t="s">
        <v>13</v>
      </c>
      <c r="O60" t="s">
        <v>10</v>
      </c>
      <c r="P60" s="2">
        <v>767</v>
      </c>
      <c r="Q60" s="2">
        <v>717</v>
      </c>
      <c r="R60" s="2">
        <v>670</v>
      </c>
      <c r="S60" s="2">
        <v>644</v>
      </c>
      <c r="T60" s="2">
        <v>681</v>
      </c>
      <c r="U60" s="2">
        <v>725</v>
      </c>
      <c r="V60" s="2">
        <v>700</v>
      </c>
      <c r="W60" s="2">
        <v>759</v>
      </c>
      <c r="X60" s="2">
        <v>793</v>
      </c>
      <c r="Y60" s="2">
        <v>845</v>
      </c>
      <c r="Z60" s="2">
        <v>794</v>
      </c>
      <c r="AA60" s="2">
        <v>818</v>
      </c>
      <c r="AB60" s="2">
        <v>868</v>
      </c>
      <c r="AC60" s="2">
        <v>851</v>
      </c>
      <c r="AD60" s="2">
        <v>783</v>
      </c>
      <c r="AE60" s="2">
        <v>798</v>
      </c>
      <c r="AF60" s="2">
        <v>875</v>
      </c>
      <c r="AG60" s="2">
        <v>846</v>
      </c>
      <c r="AH60" s="2">
        <v>790</v>
      </c>
      <c r="AI60" s="2">
        <v>766</v>
      </c>
      <c r="AJ60" s="2">
        <v>773</v>
      </c>
      <c r="AK60" s="2">
        <v>705</v>
      </c>
      <c r="AL60" s="2">
        <v>758</v>
      </c>
      <c r="AM60" s="2">
        <v>743</v>
      </c>
    </row>
    <row r="61" spans="1:39" x14ac:dyDescent="0.3">
      <c r="A61" t="s">
        <v>4</v>
      </c>
      <c r="B61" t="str">
        <f t="shared" si="0"/>
        <v>WestTransponders</v>
      </c>
      <c r="C61" t="str">
        <f t="shared" si="1"/>
        <v>WestPlanet</v>
      </c>
      <c r="D61" t="str">
        <f t="shared" si="2"/>
        <v>WestChewbacca</v>
      </c>
      <c r="E61" t="str">
        <f t="shared" si="3"/>
        <v>TranspondersPlanet</v>
      </c>
      <c r="F61" t="str">
        <f t="shared" si="4"/>
        <v>TranspondersChewbacca</v>
      </c>
      <c r="G61" t="str">
        <f t="shared" si="5"/>
        <v>PlanetChewbacca</v>
      </c>
      <c r="H61" t="str">
        <f t="shared" si="6"/>
        <v>WestTranspondersPlanet</v>
      </c>
      <c r="I61" t="str">
        <f t="shared" si="7"/>
        <v>WestTranspondersChewbacca</v>
      </c>
      <c r="J61" t="str">
        <f t="shared" si="8"/>
        <v>TranspondersPlanetChewbacca</v>
      </c>
      <c r="K61" t="str">
        <f t="shared" si="9"/>
        <v>WestTranspondersPlanetChewbacca</v>
      </c>
      <c r="L61" t="s">
        <v>16</v>
      </c>
      <c r="M61" t="s">
        <v>14</v>
      </c>
      <c r="N61" t="s">
        <v>13</v>
      </c>
      <c r="O61" t="s">
        <v>11</v>
      </c>
      <c r="P61" s="2">
        <v>503</v>
      </c>
      <c r="Q61" s="2">
        <v>517</v>
      </c>
      <c r="R61" s="2">
        <v>470</v>
      </c>
      <c r="S61" s="2">
        <v>484</v>
      </c>
      <c r="T61" s="2">
        <v>520</v>
      </c>
      <c r="U61" s="2">
        <v>571</v>
      </c>
      <c r="V61" s="2">
        <v>601</v>
      </c>
      <c r="W61" s="2">
        <v>632</v>
      </c>
      <c r="X61" s="2">
        <v>613</v>
      </c>
      <c r="Y61" s="2">
        <v>567</v>
      </c>
      <c r="Z61" s="2">
        <v>522</v>
      </c>
      <c r="AA61" s="2">
        <v>482</v>
      </c>
      <c r="AB61" s="2">
        <v>441</v>
      </c>
      <c r="AC61" s="2">
        <v>406</v>
      </c>
      <c r="AD61" s="2">
        <v>397</v>
      </c>
      <c r="AE61" s="2">
        <v>424</v>
      </c>
      <c r="AF61" s="2">
        <v>438</v>
      </c>
      <c r="AG61" s="2">
        <v>442</v>
      </c>
      <c r="AH61" s="2">
        <v>472</v>
      </c>
      <c r="AI61" s="2">
        <v>513</v>
      </c>
      <c r="AJ61" s="2">
        <v>556</v>
      </c>
      <c r="AK61" s="2">
        <v>582</v>
      </c>
      <c r="AL61" s="2">
        <v>641</v>
      </c>
      <c r="AM61" s="2">
        <v>603</v>
      </c>
    </row>
    <row r="62" spans="1:39" x14ac:dyDescent="0.3">
      <c r="A62" t="s">
        <v>4</v>
      </c>
      <c r="B62" t="str">
        <f t="shared" si="0"/>
        <v>WestGlue Guns</v>
      </c>
      <c r="C62" t="str">
        <f t="shared" si="1"/>
        <v>WestEnterprise</v>
      </c>
      <c r="D62" t="str">
        <f t="shared" si="2"/>
        <v>WestJames Kirk</v>
      </c>
      <c r="E62" t="str">
        <f t="shared" si="3"/>
        <v>Glue GunsEnterprise</v>
      </c>
      <c r="F62" t="str">
        <f t="shared" si="4"/>
        <v>Glue GunsJames Kirk</v>
      </c>
      <c r="G62" t="str">
        <f t="shared" si="5"/>
        <v>EnterpriseJames Kirk</v>
      </c>
      <c r="H62" t="str">
        <f t="shared" si="6"/>
        <v>WestGlue GunsEnterprise</v>
      </c>
      <c r="I62" t="str">
        <f t="shared" si="7"/>
        <v>WestGlue GunsJames Kirk</v>
      </c>
      <c r="J62" t="str">
        <f t="shared" si="8"/>
        <v>Glue GunsEnterpriseJames Kirk</v>
      </c>
      <c r="K62" t="str">
        <f t="shared" si="9"/>
        <v>WestGlue GunsEnterpriseJames Kirk</v>
      </c>
      <c r="L62" t="s">
        <v>16</v>
      </c>
      <c r="M62" t="s">
        <v>15</v>
      </c>
      <c r="N62" t="s">
        <v>7</v>
      </c>
      <c r="O62" t="s">
        <v>8</v>
      </c>
      <c r="P62" s="2">
        <v>815</v>
      </c>
      <c r="Q62" s="2">
        <v>779</v>
      </c>
      <c r="R62" s="2">
        <v>827</v>
      </c>
      <c r="S62" s="2">
        <v>905</v>
      </c>
      <c r="T62" s="2">
        <v>848</v>
      </c>
      <c r="U62" s="2">
        <v>819</v>
      </c>
      <c r="V62" s="2">
        <v>801</v>
      </c>
      <c r="W62" s="2">
        <v>825</v>
      </c>
      <c r="X62" s="2">
        <v>770</v>
      </c>
      <c r="Y62" s="2">
        <v>729</v>
      </c>
      <c r="Z62" s="2">
        <v>671</v>
      </c>
      <c r="AA62" s="2">
        <v>698</v>
      </c>
      <c r="AB62" s="2">
        <v>736</v>
      </c>
      <c r="AC62" s="2">
        <v>739</v>
      </c>
      <c r="AD62" s="2">
        <v>672</v>
      </c>
      <c r="AE62" s="2">
        <v>671</v>
      </c>
      <c r="AF62" s="2">
        <v>679</v>
      </c>
      <c r="AG62" s="2">
        <v>658</v>
      </c>
      <c r="AH62" s="2">
        <v>643</v>
      </c>
      <c r="AI62" s="2">
        <v>692</v>
      </c>
      <c r="AJ62" s="2">
        <v>690</v>
      </c>
      <c r="AK62" s="2">
        <v>759</v>
      </c>
      <c r="AL62" s="2">
        <v>704</v>
      </c>
      <c r="AM62" s="2">
        <v>740</v>
      </c>
    </row>
    <row r="63" spans="1:39" x14ac:dyDescent="0.3">
      <c r="A63" t="s">
        <v>4</v>
      </c>
      <c r="B63" t="str">
        <f t="shared" si="0"/>
        <v>WestGlue Guns</v>
      </c>
      <c r="C63" t="str">
        <f t="shared" si="1"/>
        <v>WestEnterprise</v>
      </c>
      <c r="D63" t="str">
        <f t="shared" si="2"/>
        <v>WestLuke Skywalker</v>
      </c>
      <c r="E63" t="str">
        <f t="shared" si="3"/>
        <v>Glue GunsEnterprise</v>
      </c>
      <c r="F63" t="str">
        <f t="shared" si="4"/>
        <v>Glue GunsLuke Skywalker</v>
      </c>
      <c r="G63" t="str">
        <f t="shared" si="5"/>
        <v>EnterpriseLuke Skywalker</v>
      </c>
      <c r="H63" t="str">
        <f t="shared" si="6"/>
        <v>WestGlue GunsEnterprise</v>
      </c>
      <c r="I63" t="str">
        <f t="shared" si="7"/>
        <v>WestGlue GunsLuke Skywalker</v>
      </c>
      <c r="J63" t="str">
        <f t="shared" si="8"/>
        <v>Glue GunsEnterpriseLuke Skywalker</v>
      </c>
      <c r="K63" t="str">
        <f t="shared" si="9"/>
        <v>WestGlue GunsEnterpriseLuke Skywalker</v>
      </c>
      <c r="L63" t="s">
        <v>16</v>
      </c>
      <c r="M63" t="s">
        <v>15</v>
      </c>
      <c r="N63" t="s">
        <v>7</v>
      </c>
      <c r="O63" t="s">
        <v>9</v>
      </c>
      <c r="P63" s="2">
        <v>692</v>
      </c>
      <c r="Q63" s="2">
        <v>691</v>
      </c>
      <c r="R63" s="2">
        <v>743</v>
      </c>
      <c r="S63" s="2">
        <v>792</v>
      </c>
      <c r="T63" s="2">
        <v>758</v>
      </c>
      <c r="U63" s="2">
        <v>731</v>
      </c>
      <c r="V63" s="2">
        <v>702</v>
      </c>
      <c r="W63" s="2">
        <v>652</v>
      </c>
      <c r="X63" s="2">
        <v>623</v>
      </c>
      <c r="Y63" s="2">
        <v>613</v>
      </c>
      <c r="Z63" s="2">
        <v>563</v>
      </c>
      <c r="AA63" s="2">
        <v>513</v>
      </c>
      <c r="AB63" s="2">
        <v>563</v>
      </c>
      <c r="AC63" s="2">
        <v>586</v>
      </c>
      <c r="AD63" s="2">
        <v>578</v>
      </c>
      <c r="AE63" s="2">
        <v>581</v>
      </c>
      <c r="AF63" s="2">
        <v>622</v>
      </c>
      <c r="AG63" s="2">
        <v>674</v>
      </c>
      <c r="AH63" s="2">
        <v>667</v>
      </c>
      <c r="AI63" s="2">
        <v>661</v>
      </c>
      <c r="AJ63" s="2">
        <v>613</v>
      </c>
      <c r="AK63" s="2">
        <v>625</v>
      </c>
      <c r="AL63" s="2">
        <v>570</v>
      </c>
      <c r="AM63" s="2">
        <v>601</v>
      </c>
    </row>
    <row r="64" spans="1:39" x14ac:dyDescent="0.3">
      <c r="A64" t="s">
        <v>4</v>
      </c>
      <c r="B64" t="str">
        <f t="shared" si="0"/>
        <v>WestGlue Guns</v>
      </c>
      <c r="C64" t="str">
        <f t="shared" si="1"/>
        <v>WestEnterprise</v>
      </c>
      <c r="D64" t="str">
        <f t="shared" si="2"/>
        <v>WestHansolo</v>
      </c>
      <c r="E64" t="str">
        <f t="shared" si="3"/>
        <v>Glue GunsEnterprise</v>
      </c>
      <c r="F64" t="str">
        <f t="shared" si="4"/>
        <v>Glue GunsHansolo</v>
      </c>
      <c r="G64" t="str">
        <f t="shared" si="5"/>
        <v>EnterpriseHansolo</v>
      </c>
      <c r="H64" t="str">
        <f t="shared" si="6"/>
        <v>WestGlue GunsEnterprise</v>
      </c>
      <c r="I64" t="str">
        <f t="shared" si="7"/>
        <v>WestGlue GunsHansolo</v>
      </c>
      <c r="J64" t="str">
        <f t="shared" si="8"/>
        <v>Glue GunsEnterpriseHansolo</v>
      </c>
      <c r="K64" t="str">
        <f t="shared" si="9"/>
        <v>WestGlue GunsEnterpriseHansolo</v>
      </c>
      <c r="L64" t="s">
        <v>16</v>
      </c>
      <c r="M64" t="s">
        <v>15</v>
      </c>
      <c r="N64" t="s">
        <v>7</v>
      </c>
      <c r="O64" t="s">
        <v>10</v>
      </c>
      <c r="P64" s="2">
        <v>735</v>
      </c>
      <c r="Q64" s="2">
        <v>762</v>
      </c>
      <c r="R64" s="2">
        <v>785</v>
      </c>
      <c r="S64" s="2">
        <v>805</v>
      </c>
      <c r="T64" s="2">
        <v>785</v>
      </c>
      <c r="U64" s="2">
        <v>737</v>
      </c>
      <c r="V64" s="2">
        <v>696</v>
      </c>
      <c r="W64" s="2">
        <v>714</v>
      </c>
      <c r="X64" s="2">
        <v>682</v>
      </c>
      <c r="Y64" s="2">
        <v>755</v>
      </c>
      <c r="Z64" s="2">
        <v>706</v>
      </c>
      <c r="AA64" s="2">
        <v>688</v>
      </c>
      <c r="AB64" s="2">
        <v>660</v>
      </c>
      <c r="AC64" s="2">
        <v>689</v>
      </c>
      <c r="AD64" s="2">
        <v>697</v>
      </c>
      <c r="AE64" s="2">
        <v>747</v>
      </c>
      <c r="AF64" s="2">
        <v>787</v>
      </c>
      <c r="AG64" s="2">
        <v>745</v>
      </c>
      <c r="AH64" s="2">
        <v>798</v>
      </c>
      <c r="AI64" s="2">
        <v>843</v>
      </c>
      <c r="AJ64" s="2">
        <v>772</v>
      </c>
      <c r="AK64" s="2">
        <v>811</v>
      </c>
      <c r="AL64" s="2">
        <v>790</v>
      </c>
      <c r="AM64" s="2">
        <v>823</v>
      </c>
    </row>
    <row r="65" spans="1:39" x14ac:dyDescent="0.3">
      <c r="A65" t="s">
        <v>4</v>
      </c>
      <c r="B65" t="str">
        <f t="shared" si="0"/>
        <v>WestGlue Guns</v>
      </c>
      <c r="C65" t="str">
        <f t="shared" si="1"/>
        <v>WestEnterprise</v>
      </c>
      <c r="D65" t="str">
        <f t="shared" si="2"/>
        <v>WestChewbacca</v>
      </c>
      <c r="E65" t="str">
        <f t="shared" si="3"/>
        <v>Glue GunsEnterprise</v>
      </c>
      <c r="F65" t="str">
        <f t="shared" si="4"/>
        <v>Glue GunsChewbacca</v>
      </c>
      <c r="G65" t="str">
        <f t="shared" si="5"/>
        <v>EnterpriseChewbacca</v>
      </c>
      <c r="H65" t="str">
        <f t="shared" si="6"/>
        <v>WestGlue GunsEnterprise</v>
      </c>
      <c r="I65" t="str">
        <f t="shared" si="7"/>
        <v>WestGlue GunsChewbacca</v>
      </c>
      <c r="J65" t="str">
        <f t="shared" si="8"/>
        <v>Glue GunsEnterpriseChewbacca</v>
      </c>
      <c r="K65" t="str">
        <f t="shared" si="9"/>
        <v>WestGlue GunsEnterpriseChewbacca</v>
      </c>
      <c r="L65" t="s">
        <v>16</v>
      </c>
      <c r="M65" t="s">
        <v>15</v>
      </c>
      <c r="N65" t="s">
        <v>7</v>
      </c>
      <c r="O65" t="s">
        <v>11</v>
      </c>
      <c r="P65" s="2">
        <v>835</v>
      </c>
      <c r="Q65" s="2">
        <v>852</v>
      </c>
      <c r="R65" s="2">
        <v>820</v>
      </c>
      <c r="S65" s="2">
        <v>787</v>
      </c>
      <c r="T65" s="2">
        <v>854</v>
      </c>
      <c r="U65" s="2">
        <v>803</v>
      </c>
      <c r="V65" s="2">
        <v>823</v>
      </c>
      <c r="W65" s="2">
        <v>856</v>
      </c>
      <c r="X65" s="2">
        <v>921</v>
      </c>
      <c r="Y65" s="2">
        <v>859</v>
      </c>
      <c r="Z65" s="2">
        <v>844</v>
      </c>
      <c r="AA65" s="2">
        <v>785</v>
      </c>
      <c r="AB65" s="2">
        <v>855</v>
      </c>
      <c r="AC65" s="2">
        <v>904</v>
      </c>
      <c r="AD65" s="2">
        <v>912</v>
      </c>
      <c r="AE65" s="2">
        <v>985</v>
      </c>
      <c r="AF65" s="2">
        <v>932</v>
      </c>
      <c r="AG65" s="2">
        <v>1012</v>
      </c>
      <c r="AH65" s="2">
        <v>1066</v>
      </c>
      <c r="AI65" s="2">
        <v>1042</v>
      </c>
      <c r="AJ65" s="2">
        <v>1063</v>
      </c>
      <c r="AK65" s="2">
        <v>1161</v>
      </c>
      <c r="AL65" s="2">
        <v>1092</v>
      </c>
      <c r="AM65" s="2">
        <v>1068</v>
      </c>
    </row>
    <row r="66" spans="1:39" x14ac:dyDescent="0.3">
      <c r="A66" t="s">
        <v>4</v>
      </c>
      <c r="B66" t="str">
        <f t="shared" si="0"/>
        <v>WestGlue Guns</v>
      </c>
      <c r="C66" t="str">
        <f t="shared" si="1"/>
        <v>WestGalaxy</v>
      </c>
      <c r="D66" t="str">
        <f t="shared" si="2"/>
        <v>WestJames Kirk</v>
      </c>
      <c r="E66" t="str">
        <f t="shared" si="3"/>
        <v>Glue GunsGalaxy</v>
      </c>
      <c r="F66" t="str">
        <f t="shared" si="4"/>
        <v>Glue GunsJames Kirk</v>
      </c>
      <c r="G66" t="str">
        <f t="shared" si="5"/>
        <v>GalaxyJames Kirk</v>
      </c>
      <c r="H66" t="str">
        <f t="shared" si="6"/>
        <v>WestGlue GunsGalaxy</v>
      </c>
      <c r="I66" t="str">
        <f t="shared" si="7"/>
        <v>WestGlue GunsJames Kirk</v>
      </c>
      <c r="J66" t="str">
        <f t="shared" si="8"/>
        <v>Glue GunsGalaxyJames Kirk</v>
      </c>
      <c r="K66" t="str">
        <f t="shared" si="9"/>
        <v>WestGlue GunsGalaxyJames Kirk</v>
      </c>
      <c r="L66" t="s">
        <v>16</v>
      </c>
      <c r="M66" t="s">
        <v>15</v>
      </c>
      <c r="N66" t="s">
        <v>12</v>
      </c>
      <c r="O66" t="s">
        <v>8</v>
      </c>
      <c r="P66" s="2">
        <v>962</v>
      </c>
      <c r="Q66" s="2">
        <v>938</v>
      </c>
      <c r="R66" s="2">
        <v>966</v>
      </c>
      <c r="S66" s="2">
        <v>929</v>
      </c>
      <c r="T66" s="2">
        <v>862</v>
      </c>
      <c r="U66" s="2">
        <v>804</v>
      </c>
      <c r="V66" s="2">
        <v>870</v>
      </c>
      <c r="W66" s="2">
        <v>795</v>
      </c>
      <c r="X66" s="2">
        <v>736</v>
      </c>
      <c r="Y66" s="2">
        <v>697</v>
      </c>
      <c r="Z66" s="2">
        <v>655</v>
      </c>
      <c r="AA66" s="2">
        <v>686</v>
      </c>
      <c r="AB66" s="2">
        <v>667</v>
      </c>
      <c r="AC66" s="2">
        <v>657</v>
      </c>
      <c r="AD66" s="2">
        <v>613</v>
      </c>
      <c r="AE66" s="2">
        <v>591</v>
      </c>
      <c r="AF66" s="2">
        <v>542</v>
      </c>
      <c r="AG66" s="2">
        <v>524</v>
      </c>
      <c r="AH66" s="2">
        <v>500</v>
      </c>
      <c r="AI66" s="2">
        <v>485</v>
      </c>
      <c r="AJ66" s="2">
        <v>512</v>
      </c>
      <c r="AK66" s="2">
        <v>489</v>
      </c>
      <c r="AL66" s="2">
        <v>538</v>
      </c>
      <c r="AM66" s="2">
        <v>558</v>
      </c>
    </row>
    <row r="67" spans="1:39" x14ac:dyDescent="0.3">
      <c r="A67" t="s">
        <v>4</v>
      </c>
      <c r="B67" t="str">
        <f t="shared" ref="B67:B130" si="10">L67&amp;M67</f>
        <v>WestGlue Guns</v>
      </c>
      <c r="C67" t="str">
        <f t="shared" ref="C67:C130" si="11">L67&amp;N67</f>
        <v>WestGalaxy</v>
      </c>
      <c r="D67" t="str">
        <f t="shared" ref="D67:D130" si="12">L67&amp;O67</f>
        <v>WestLuke Skywalker</v>
      </c>
      <c r="E67" t="str">
        <f t="shared" ref="E67:E130" si="13">M67&amp;N67</f>
        <v>Glue GunsGalaxy</v>
      </c>
      <c r="F67" t="str">
        <f t="shared" ref="F67:F130" si="14">M67&amp;O67</f>
        <v>Glue GunsLuke Skywalker</v>
      </c>
      <c r="G67" t="str">
        <f t="shared" ref="G67:G130" si="15">N67&amp;O67</f>
        <v>GalaxyLuke Skywalker</v>
      </c>
      <c r="H67" t="str">
        <f t="shared" ref="H67:H130" si="16">B67&amp;N67</f>
        <v>WestGlue GunsGalaxy</v>
      </c>
      <c r="I67" t="str">
        <f t="shared" ref="I67:I130" si="17">B67&amp;O67</f>
        <v>WestGlue GunsLuke Skywalker</v>
      </c>
      <c r="J67" t="str">
        <f t="shared" ref="J67:J130" si="18">E67&amp;O67</f>
        <v>Glue GunsGalaxyLuke Skywalker</v>
      </c>
      <c r="K67" t="str">
        <f t="shared" ref="K67:K130" si="19">H67&amp;O67</f>
        <v>WestGlue GunsGalaxyLuke Skywalker</v>
      </c>
      <c r="L67" t="s">
        <v>16</v>
      </c>
      <c r="M67" t="s">
        <v>15</v>
      </c>
      <c r="N67" t="s">
        <v>12</v>
      </c>
      <c r="O67" t="s">
        <v>9</v>
      </c>
      <c r="P67" s="2">
        <v>678</v>
      </c>
      <c r="Q67" s="2">
        <v>667</v>
      </c>
      <c r="R67" s="2">
        <v>689</v>
      </c>
      <c r="S67" s="2">
        <v>654</v>
      </c>
      <c r="T67" s="2">
        <v>609</v>
      </c>
      <c r="U67" s="2">
        <v>603</v>
      </c>
      <c r="V67" s="2">
        <v>578</v>
      </c>
      <c r="W67" s="2">
        <v>550</v>
      </c>
      <c r="X67" s="2">
        <v>547</v>
      </c>
      <c r="Y67" s="2">
        <v>517</v>
      </c>
      <c r="Z67" s="2">
        <v>505</v>
      </c>
      <c r="AA67" s="2">
        <v>490</v>
      </c>
      <c r="AB67" s="2">
        <v>472</v>
      </c>
      <c r="AC67" s="2">
        <v>514</v>
      </c>
      <c r="AD67" s="2">
        <v>470</v>
      </c>
      <c r="AE67" s="2">
        <v>436</v>
      </c>
      <c r="AF67" s="2">
        <v>420</v>
      </c>
      <c r="AG67" s="2">
        <v>463</v>
      </c>
      <c r="AH67" s="2">
        <v>504</v>
      </c>
      <c r="AI67" s="2">
        <v>549</v>
      </c>
      <c r="AJ67" s="2">
        <v>581</v>
      </c>
      <c r="AK67" s="2">
        <v>560</v>
      </c>
      <c r="AL67" s="2">
        <v>573</v>
      </c>
      <c r="AM67" s="2">
        <v>578</v>
      </c>
    </row>
    <row r="68" spans="1:39" x14ac:dyDescent="0.3">
      <c r="A68" t="s">
        <v>4</v>
      </c>
      <c r="B68" t="str">
        <f t="shared" si="10"/>
        <v>WestGlue Guns</v>
      </c>
      <c r="C68" t="str">
        <f t="shared" si="11"/>
        <v>WestGalaxy</v>
      </c>
      <c r="D68" t="str">
        <f t="shared" si="12"/>
        <v>WestHansolo</v>
      </c>
      <c r="E68" t="str">
        <f t="shared" si="13"/>
        <v>Glue GunsGalaxy</v>
      </c>
      <c r="F68" t="str">
        <f t="shared" si="14"/>
        <v>Glue GunsHansolo</v>
      </c>
      <c r="G68" t="str">
        <f t="shared" si="15"/>
        <v>GalaxyHansolo</v>
      </c>
      <c r="H68" t="str">
        <f t="shared" si="16"/>
        <v>WestGlue GunsGalaxy</v>
      </c>
      <c r="I68" t="str">
        <f t="shared" si="17"/>
        <v>WestGlue GunsHansolo</v>
      </c>
      <c r="J68" t="str">
        <f t="shared" si="18"/>
        <v>Glue GunsGalaxyHansolo</v>
      </c>
      <c r="K68" t="str">
        <f t="shared" si="19"/>
        <v>WestGlue GunsGalaxyHansolo</v>
      </c>
      <c r="L68" t="s">
        <v>16</v>
      </c>
      <c r="M68" t="s">
        <v>15</v>
      </c>
      <c r="N68" t="s">
        <v>12</v>
      </c>
      <c r="O68" t="s">
        <v>10</v>
      </c>
      <c r="P68" s="2">
        <v>729</v>
      </c>
      <c r="Q68" s="2">
        <v>761</v>
      </c>
      <c r="R68" s="2">
        <v>769</v>
      </c>
      <c r="S68" s="2">
        <v>737</v>
      </c>
      <c r="T68" s="2">
        <v>766</v>
      </c>
      <c r="U68" s="2">
        <v>711</v>
      </c>
      <c r="V68" s="2">
        <v>699</v>
      </c>
      <c r="W68" s="2">
        <v>720</v>
      </c>
      <c r="X68" s="2">
        <v>727</v>
      </c>
      <c r="Y68" s="2">
        <v>741</v>
      </c>
      <c r="Z68" s="2">
        <v>715</v>
      </c>
      <c r="AA68" s="2">
        <v>772</v>
      </c>
      <c r="AB68" s="2">
        <v>801</v>
      </c>
      <c r="AC68" s="2">
        <v>793</v>
      </c>
      <c r="AD68" s="2">
        <v>756</v>
      </c>
      <c r="AE68" s="2">
        <v>723</v>
      </c>
      <c r="AF68" s="2">
        <v>710</v>
      </c>
      <c r="AG68" s="2">
        <v>700</v>
      </c>
      <c r="AH68" s="2">
        <v>767</v>
      </c>
      <c r="AI68" s="2">
        <v>699</v>
      </c>
      <c r="AJ68" s="2">
        <v>637</v>
      </c>
      <c r="AK68" s="2">
        <v>648</v>
      </c>
      <c r="AL68" s="2">
        <v>692</v>
      </c>
      <c r="AM68" s="2">
        <v>723</v>
      </c>
    </row>
    <row r="69" spans="1:39" x14ac:dyDescent="0.3">
      <c r="A69" t="s">
        <v>4</v>
      </c>
      <c r="B69" t="str">
        <f t="shared" si="10"/>
        <v>WestGlue Guns</v>
      </c>
      <c r="C69" t="str">
        <f t="shared" si="11"/>
        <v>WestGalaxy</v>
      </c>
      <c r="D69" t="str">
        <f t="shared" si="12"/>
        <v>WestChewbacca</v>
      </c>
      <c r="E69" t="str">
        <f t="shared" si="13"/>
        <v>Glue GunsGalaxy</v>
      </c>
      <c r="F69" t="str">
        <f t="shared" si="14"/>
        <v>Glue GunsChewbacca</v>
      </c>
      <c r="G69" t="str">
        <f t="shared" si="15"/>
        <v>GalaxyChewbacca</v>
      </c>
      <c r="H69" t="str">
        <f t="shared" si="16"/>
        <v>WestGlue GunsGalaxy</v>
      </c>
      <c r="I69" t="str">
        <f t="shared" si="17"/>
        <v>WestGlue GunsChewbacca</v>
      </c>
      <c r="J69" t="str">
        <f t="shared" si="18"/>
        <v>Glue GunsGalaxyChewbacca</v>
      </c>
      <c r="K69" t="str">
        <f t="shared" si="19"/>
        <v>WestGlue GunsGalaxyChewbacca</v>
      </c>
      <c r="L69" t="s">
        <v>16</v>
      </c>
      <c r="M69" t="s">
        <v>15</v>
      </c>
      <c r="N69" t="s">
        <v>12</v>
      </c>
      <c r="O69" t="s">
        <v>11</v>
      </c>
      <c r="P69" s="2">
        <v>681</v>
      </c>
      <c r="Q69" s="2">
        <v>698</v>
      </c>
      <c r="R69" s="2">
        <v>736</v>
      </c>
      <c r="S69" s="2">
        <v>712</v>
      </c>
      <c r="T69" s="2">
        <v>776</v>
      </c>
      <c r="U69" s="2">
        <v>716</v>
      </c>
      <c r="V69" s="2">
        <v>790</v>
      </c>
      <c r="W69" s="2">
        <v>817</v>
      </c>
      <c r="X69" s="2">
        <v>884</v>
      </c>
      <c r="Y69" s="2">
        <v>812</v>
      </c>
      <c r="Z69" s="2">
        <v>792</v>
      </c>
      <c r="AA69" s="2">
        <v>865</v>
      </c>
      <c r="AB69" s="2">
        <v>807</v>
      </c>
      <c r="AC69" s="2">
        <v>786</v>
      </c>
      <c r="AD69" s="2">
        <v>750</v>
      </c>
      <c r="AE69" s="2">
        <v>812</v>
      </c>
      <c r="AF69" s="2">
        <v>798</v>
      </c>
      <c r="AG69" s="2">
        <v>885</v>
      </c>
      <c r="AH69" s="2">
        <v>950</v>
      </c>
      <c r="AI69" s="2">
        <v>965</v>
      </c>
      <c r="AJ69" s="2">
        <v>914</v>
      </c>
      <c r="AK69" s="2">
        <v>870</v>
      </c>
      <c r="AL69" s="2">
        <v>864</v>
      </c>
      <c r="AM69" s="2">
        <v>792</v>
      </c>
    </row>
    <row r="70" spans="1:39" x14ac:dyDescent="0.3">
      <c r="A70" t="s">
        <v>4</v>
      </c>
      <c r="B70" t="str">
        <f t="shared" si="10"/>
        <v>WestGlue Guns</v>
      </c>
      <c r="C70" t="str">
        <f t="shared" si="11"/>
        <v>WestPlanet</v>
      </c>
      <c r="D70" t="str">
        <f t="shared" si="12"/>
        <v>WestJames Kirk</v>
      </c>
      <c r="E70" t="str">
        <f t="shared" si="13"/>
        <v>Glue GunsPlanet</v>
      </c>
      <c r="F70" t="str">
        <f t="shared" si="14"/>
        <v>Glue GunsJames Kirk</v>
      </c>
      <c r="G70" t="str">
        <f t="shared" si="15"/>
        <v>PlanetJames Kirk</v>
      </c>
      <c r="H70" t="str">
        <f t="shared" si="16"/>
        <v>WestGlue GunsPlanet</v>
      </c>
      <c r="I70" t="str">
        <f t="shared" si="17"/>
        <v>WestGlue GunsJames Kirk</v>
      </c>
      <c r="J70" t="str">
        <f t="shared" si="18"/>
        <v>Glue GunsPlanetJames Kirk</v>
      </c>
      <c r="K70" t="str">
        <f t="shared" si="19"/>
        <v>WestGlue GunsPlanetJames Kirk</v>
      </c>
      <c r="L70" t="s">
        <v>16</v>
      </c>
      <c r="M70" t="s">
        <v>15</v>
      </c>
      <c r="N70" t="s">
        <v>13</v>
      </c>
      <c r="O70" t="s">
        <v>8</v>
      </c>
      <c r="P70" s="2">
        <v>945</v>
      </c>
      <c r="Q70" s="2">
        <v>898</v>
      </c>
      <c r="R70" s="2">
        <v>896</v>
      </c>
      <c r="S70" s="2">
        <v>905</v>
      </c>
      <c r="T70" s="2">
        <v>923</v>
      </c>
      <c r="U70" s="2">
        <v>933</v>
      </c>
      <c r="V70" s="2">
        <v>929</v>
      </c>
      <c r="W70" s="2">
        <v>882</v>
      </c>
      <c r="X70" s="2">
        <v>889</v>
      </c>
      <c r="Y70" s="2">
        <v>866</v>
      </c>
      <c r="Z70" s="2">
        <v>951</v>
      </c>
      <c r="AA70" s="2">
        <v>889</v>
      </c>
      <c r="AB70" s="2">
        <v>847</v>
      </c>
      <c r="AC70" s="2">
        <v>806</v>
      </c>
      <c r="AD70" s="2">
        <v>853</v>
      </c>
      <c r="AE70" s="2">
        <v>783</v>
      </c>
      <c r="AF70" s="2">
        <v>822</v>
      </c>
      <c r="AG70" s="2">
        <v>792</v>
      </c>
      <c r="AH70" s="2">
        <v>739</v>
      </c>
      <c r="AI70" s="2">
        <v>770</v>
      </c>
      <c r="AJ70" s="2">
        <v>833</v>
      </c>
      <c r="AK70" s="2">
        <v>873</v>
      </c>
      <c r="AL70" s="2">
        <v>843</v>
      </c>
      <c r="AM70" s="2">
        <v>896</v>
      </c>
    </row>
    <row r="71" spans="1:39" x14ac:dyDescent="0.3">
      <c r="A71" t="s">
        <v>4</v>
      </c>
      <c r="B71" t="str">
        <f t="shared" si="10"/>
        <v>WestGlue Guns</v>
      </c>
      <c r="C71" t="str">
        <f t="shared" si="11"/>
        <v>WestPlanet</v>
      </c>
      <c r="D71" t="str">
        <f t="shared" si="12"/>
        <v>WestLuke Skywalker</v>
      </c>
      <c r="E71" t="str">
        <f t="shared" si="13"/>
        <v>Glue GunsPlanet</v>
      </c>
      <c r="F71" t="str">
        <f t="shared" si="14"/>
        <v>Glue GunsLuke Skywalker</v>
      </c>
      <c r="G71" t="str">
        <f t="shared" si="15"/>
        <v>PlanetLuke Skywalker</v>
      </c>
      <c r="H71" t="str">
        <f t="shared" si="16"/>
        <v>WestGlue GunsPlanet</v>
      </c>
      <c r="I71" t="str">
        <f t="shared" si="17"/>
        <v>WestGlue GunsLuke Skywalker</v>
      </c>
      <c r="J71" t="str">
        <f t="shared" si="18"/>
        <v>Glue GunsPlanetLuke Skywalker</v>
      </c>
      <c r="K71" t="str">
        <f t="shared" si="19"/>
        <v>WestGlue GunsPlanetLuke Skywalker</v>
      </c>
      <c r="L71" t="s">
        <v>16</v>
      </c>
      <c r="M71" t="s">
        <v>15</v>
      </c>
      <c r="N71" t="s">
        <v>13</v>
      </c>
      <c r="O71" t="s">
        <v>9</v>
      </c>
      <c r="P71" s="2">
        <v>919</v>
      </c>
      <c r="Q71" s="2">
        <v>981</v>
      </c>
      <c r="R71" s="2">
        <v>960</v>
      </c>
      <c r="S71" s="2">
        <v>932</v>
      </c>
      <c r="T71" s="2">
        <v>852</v>
      </c>
      <c r="U71" s="2">
        <v>896</v>
      </c>
      <c r="V71" s="2">
        <v>933</v>
      </c>
      <c r="W71" s="2">
        <v>940</v>
      </c>
      <c r="X71" s="2">
        <v>934</v>
      </c>
      <c r="Y71" s="2">
        <v>862</v>
      </c>
      <c r="Z71" s="2">
        <v>912</v>
      </c>
      <c r="AA71" s="2">
        <v>957</v>
      </c>
      <c r="AB71" s="2">
        <v>1049</v>
      </c>
      <c r="AC71" s="2">
        <v>1120</v>
      </c>
      <c r="AD71" s="2">
        <v>1172</v>
      </c>
      <c r="AE71" s="2">
        <v>1145</v>
      </c>
      <c r="AF71" s="2">
        <v>1074</v>
      </c>
      <c r="AG71" s="2">
        <v>1165</v>
      </c>
      <c r="AH71" s="2">
        <v>1264</v>
      </c>
      <c r="AI71" s="2">
        <v>1201</v>
      </c>
      <c r="AJ71" s="2">
        <v>1210</v>
      </c>
      <c r="AK71" s="2">
        <v>1139</v>
      </c>
      <c r="AL71" s="2">
        <v>1056</v>
      </c>
      <c r="AM71" s="2">
        <v>1051</v>
      </c>
    </row>
    <row r="72" spans="1:39" x14ac:dyDescent="0.3">
      <c r="A72" t="s">
        <v>4</v>
      </c>
      <c r="B72" t="str">
        <f t="shared" si="10"/>
        <v>WestGlue Guns</v>
      </c>
      <c r="C72" t="str">
        <f t="shared" si="11"/>
        <v>WestPlanet</v>
      </c>
      <c r="D72" t="str">
        <f t="shared" si="12"/>
        <v>WestHansolo</v>
      </c>
      <c r="E72" t="str">
        <f t="shared" si="13"/>
        <v>Glue GunsPlanet</v>
      </c>
      <c r="F72" t="str">
        <f t="shared" si="14"/>
        <v>Glue GunsHansolo</v>
      </c>
      <c r="G72" t="str">
        <f t="shared" si="15"/>
        <v>PlanetHansolo</v>
      </c>
      <c r="H72" t="str">
        <f t="shared" si="16"/>
        <v>WestGlue GunsPlanet</v>
      </c>
      <c r="I72" t="str">
        <f t="shared" si="17"/>
        <v>WestGlue GunsHansolo</v>
      </c>
      <c r="J72" t="str">
        <f t="shared" si="18"/>
        <v>Glue GunsPlanetHansolo</v>
      </c>
      <c r="K72" t="str">
        <f t="shared" si="19"/>
        <v>WestGlue GunsPlanetHansolo</v>
      </c>
      <c r="L72" t="s">
        <v>16</v>
      </c>
      <c r="M72" t="s">
        <v>15</v>
      </c>
      <c r="N72" t="s">
        <v>13</v>
      </c>
      <c r="O72" t="s">
        <v>10</v>
      </c>
      <c r="P72" s="2">
        <v>535</v>
      </c>
      <c r="Q72" s="2">
        <v>553</v>
      </c>
      <c r="R72" s="2">
        <v>503</v>
      </c>
      <c r="S72" s="2">
        <v>533</v>
      </c>
      <c r="T72" s="2">
        <v>506</v>
      </c>
      <c r="U72" s="2">
        <v>549</v>
      </c>
      <c r="V72" s="2">
        <v>576</v>
      </c>
      <c r="W72" s="2">
        <v>581</v>
      </c>
      <c r="X72" s="2">
        <v>555</v>
      </c>
      <c r="Y72" s="2">
        <v>565</v>
      </c>
      <c r="Z72" s="2">
        <v>561</v>
      </c>
      <c r="AA72" s="2">
        <v>523</v>
      </c>
      <c r="AB72" s="2">
        <v>542</v>
      </c>
      <c r="AC72" s="2">
        <v>531</v>
      </c>
      <c r="AD72" s="2">
        <v>527</v>
      </c>
      <c r="AE72" s="2">
        <v>547</v>
      </c>
      <c r="AF72" s="2">
        <v>538</v>
      </c>
      <c r="AG72" s="2">
        <v>571</v>
      </c>
      <c r="AH72" s="2">
        <v>572</v>
      </c>
      <c r="AI72" s="2">
        <v>557</v>
      </c>
      <c r="AJ72" s="2">
        <v>513</v>
      </c>
      <c r="AK72" s="2">
        <v>548</v>
      </c>
      <c r="AL72" s="2">
        <v>508</v>
      </c>
      <c r="AM72" s="2">
        <v>477</v>
      </c>
    </row>
    <row r="73" spans="1:39" x14ac:dyDescent="0.3">
      <c r="A73" t="s">
        <v>4</v>
      </c>
      <c r="B73" t="str">
        <f t="shared" si="10"/>
        <v>WestGlue Guns</v>
      </c>
      <c r="C73" t="str">
        <f t="shared" si="11"/>
        <v>WestPlanet</v>
      </c>
      <c r="D73" t="str">
        <f t="shared" si="12"/>
        <v>WestChewbacca</v>
      </c>
      <c r="E73" t="str">
        <f t="shared" si="13"/>
        <v>Glue GunsPlanet</v>
      </c>
      <c r="F73" t="str">
        <f t="shared" si="14"/>
        <v>Glue GunsChewbacca</v>
      </c>
      <c r="G73" t="str">
        <f t="shared" si="15"/>
        <v>PlanetChewbacca</v>
      </c>
      <c r="H73" t="str">
        <f t="shared" si="16"/>
        <v>WestGlue GunsPlanet</v>
      </c>
      <c r="I73" t="str">
        <f t="shared" si="17"/>
        <v>WestGlue GunsChewbacca</v>
      </c>
      <c r="J73" t="str">
        <f t="shared" si="18"/>
        <v>Glue GunsPlanetChewbacca</v>
      </c>
      <c r="K73" t="str">
        <f t="shared" si="19"/>
        <v>WestGlue GunsPlanetChewbacca</v>
      </c>
      <c r="L73" t="s">
        <v>16</v>
      </c>
      <c r="M73" t="s">
        <v>15</v>
      </c>
      <c r="N73" t="s">
        <v>13</v>
      </c>
      <c r="O73" t="s">
        <v>11</v>
      </c>
      <c r="P73" s="2">
        <v>689</v>
      </c>
      <c r="Q73" s="2">
        <v>746</v>
      </c>
      <c r="R73" s="2">
        <v>785</v>
      </c>
      <c r="S73" s="2">
        <v>824</v>
      </c>
      <c r="T73" s="2">
        <v>857</v>
      </c>
      <c r="U73" s="2">
        <v>797</v>
      </c>
      <c r="V73" s="2">
        <v>863</v>
      </c>
      <c r="W73" s="2">
        <v>944</v>
      </c>
      <c r="X73" s="2">
        <v>991</v>
      </c>
      <c r="Y73" s="2">
        <v>1042</v>
      </c>
      <c r="Z73" s="2">
        <v>983</v>
      </c>
      <c r="AA73" s="2">
        <v>990</v>
      </c>
      <c r="AB73" s="2">
        <v>984</v>
      </c>
      <c r="AC73" s="2">
        <v>977</v>
      </c>
      <c r="AD73" s="2">
        <v>973</v>
      </c>
      <c r="AE73" s="2">
        <v>1002</v>
      </c>
      <c r="AF73" s="2">
        <v>1065</v>
      </c>
      <c r="AG73" s="2">
        <v>1086</v>
      </c>
      <c r="AH73" s="2">
        <v>1017</v>
      </c>
      <c r="AI73" s="2">
        <v>1042</v>
      </c>
      <c r="AJ73" s="2">
        <v>1145</v>
      </c>
      <c r="AK73" s="2">
        <v>1088</v>
      </c>
      <c r="AL73" s="2">
        <v>1118</v>
      </c>
      <c r="AM73" s="2">
        <v>1050</v>
      </c>
    </row>
    <row r="74" spans="1:39" x14ac:dyDescent="0.3">
      <c r="A74" t="s">
        <v>4</v>
      </c>
      <c r="B74" t="str">
        <f t="shared" si="10"/>
        <v>NorthLight Sabres</v>
      </c>
      <c r="C74" t="str">
        <f t="shared" si="11"/>
        <v>NorthEnterprise</v>
      </c>
      <c r="D74" t="str">
        <f t="shared" si="12"/>
        <v>NorthJames Kirk</v>
      </c>
      <c r="E74" t="str">
        <f t="shared" si="13"/>
        <v>Light SabresEnterprise</v>
      </c>
      <c r="F74" t="str">
        <f t="shared" si="14"/>
        <v>Light SabresJames Kirk</v>
      </c>
      <c r="G74" t="str">
        <f t="shared" si="15"/>
        <v>EnterpriseJames Kirk</v>
      </c>
      <c r="H74" t="str">
        <f t="shared" si="16"/>
        <v>NorthLight SabresEnterprise</v>
      </c>
      <c r="I74" t="str">
        <f t="shared" si="17"/>
        <v>NorthLight SabresJames Kirk</v>
      </c>
      <c r="J74" t="str">
        <f t="shared" si="18"/>
        <v>Light SabresEnterpriseJames Kirk</v>
      </c>
      <c r="K74" t="str">
        <f t="shared" si="19"/>
        <v>NorthLight SabresEnterpriseJames Kirk</v>
      </c>
      <c r="L74" t="s">
        <v>17</v>
      </c>
      <c r="M74" t="s">
        <v>6</v>
      </c>
      <c r="N74" t="s">
        <v>7</v>
      </c>
      <c r="O74" t="s">
        <v>8</v>
      </c>
      <c r="P74" s="2">
        <v>987</v>
      </c>
      <c r="Q74" s="2">
        <v>1016</v>
      </c>
      <c r="R74" s="2">
        <v>974</v>
      </c>
      <c r="S74" s="2">
        <v>1076</v>
      </c>
      <c r="T74" s="2">
        <v>1164</v>
      </c>
      <c r="U74" s="2">
        <v>1246</v>
      </c>
      <c r="V74" s="2">
        <v>1285</v>
      </c>
      <c r="W74" s="2">
        <v>1243</v>
      </c>
      <c r="X74" s="2">
        <v>1193</v>
      </c>
      <c r="Y74" s="2">
        <v>1324</v>
      </c>
      <c r="Z74" s="2">
        <v>1239</v>
      </c>
      <c r="AA74" s="2">
        <v>1200</v>
      </c>
      <c r="AB74" s="2">
        <v>1186</v>
      </c>
      <c r="AC74" s="2">
        <v>1122</v>
      </c>
      <c r="AD74" s="2">
        <v>1192</v>
      </c>
      <c r="AE74" s="2">
        <v>1157</v>
      </c>
      <c r="AF74" s="2">
        <v>1127</v>
      </c>
      <c r="AG74" s="2">
        <v>1243</v>
      </c>
      <c r="AH74" s="2">
        <v>1140</v>
      </c>
      <c r="AI74" s="2">
        <v>1150</v>
      </c>
      <c r="AJ74" s="2">
        <v>1099</v>
      </c>
      <c r="AK74" s="2">
        <v>1021</v>
      </c>
      <c r="AL74" s="2">
        <v>961</v>
      </c>
      <c r="AM74" s="2">
        <v>885</v>
      </c>
    </row>
    <row r="75" spans="1:39" x14ac:dyDescent="0.3">
      <c r="A75" t="s">
        <v>4</v>
      </c>
      <c r="B75" t="str">
        <f t="shared" si="10"/>
        <v>NorthLight Sabres</v>
      </c>
      <c r="C75" t="str">
        <f t="shared" si="11"/>
        <v>NorthEnterprise</v>
      </c>
      <c r="D75" t="str">
        <f t="shared" si="12"/>
        <v>NorthLuke Skywalker</v>
      </c>
      <c r="E75" t="str">
        <f t="shared" si="13"/>
        <v>Light SabresEnterprise</v>
      </c>
      <c r="F75" t="str">
        <f t="shared" si="14"/>
        <v>Light SabresLuke Skywalker</v>
      </c>
      <c r="G75" t="str">
        <f t="shared" si="15"/>
        <v>EnterpriseLuke Skywalker</v>
      </c>
      <c r="H75" t="str">
        <f t="shared" si="16"/>
        <v>NorthLight SabresEnterprise</v>
      </c>
      <c r="I75" t="str">
        <f t="shared" si="17"/>
        <v>NorthLight SabresLuke Skywalker</v>
      </c>
      <c r="J75" t="str">
        <f t="shared" si="18"/>
        <v>Light SabresEnterpriseLuke Skywalker</v>
      </c>
      <c r="K75" t="str">
        <f t="shared" si="19"/>
        <v>NorthLight SabresEnterpriseLuke Skywalker</v>
      </c>
      <c r="L75" t="s">
        <v>17</v>
      </c>
      <c r="M75" t="s">
        <v>6</v>
      </c>
      <c r="N75" t="s">
        <v>7</v>
      </c>
      <c r="O75" t="s">
        <v>9</v>
      </c>
      <c r="P75" s="2">
        <v>532</v>
      </c>
      <c r="Q75" s="2">
        <v>490</v>
      </c>
      <c r="R75" s="2">
        <v>516</v>
      </c>
      <c r="S75" s="2">
        <v>489</v>
      </c>
      <c r="T75" s="2">
        <v>510</v>
      </c>
      <c r="U75" s="2">
        <v>478</v>
      </c>
      <c r="V75" s="2">
        <v>515</v>
      </c>
      <c r="W75" s="2">
        <v>469</v>
      </c>
      <c r="X75" s="2">
        <v>505</v>
      </c>
      <c r="Y75" s="2">
        <v>506</v>
      </c>
      <c r="Z75" s="2">
        <v>541</v>
      </c>
      <c r="AA75" s="2">
        <v>548</v>
      </c>
      <c r="AB75" s="2">
        <v>581</v>
      </c>
      <c r="AC75" s="2">
        <v>592</v>
      </c>
      <c r="AD75" s="2">
        <v>551</v>
      </c>
      <c r="AE75" s="2">
        <v>544</v>
      </c>
      <c r="AF75" s="2">
        <v>549</v>
      </c>
      <c r="AG75" s="2">
        <v>531</v>
      </c>
      <c r="AH75" s="2">
        <v>558</v>
      </c>
      <c r="AI75" s="2">
        <v>525</v>
      </c>
      <c r="AJ75" s="2">
        <v>551</v>
      </c>
      <c r="AK75" s="2">
        <v>592</v>
      </c>
      <c r="AL75" s="2">
        <v>578</v>
      </c>
      <c r="AM75" s="2">
        <v>628</v>
      </c>
    </row>
    <row r="76" spans="1:39" x14ac:dyDescent="0.3">
      <c r="A76" t="s">
        <v>4</v>
      </c>
      <c r="B76" t="str">
        <f t="shared" si="10"/>
        <v>NorthLight Sabres</v>
      </c>
      <c r="C76" t="str">
        <f t="shared" si="11"/>
        <v>NorthEnterprise</v>
      </c>
      <c r="D76" t="str">
        <f t="shared" si="12"/>
        <v>NorthHansolo</v>
      </c>
      <c r="E76" t="str">
        <f t="shared" si="13"/>
        <v>Light SabresEnterprise</v>
      </c>
      <c r="F76" t="str">
        <f t="shared" si="14"/>
        <v>Light SabresHansolo</v>
      </c>
      <c r="G76" t="str">
        <f t="shared" si="15"/>
        <v>EnterpriseHansolo</v>
      </c>
      <c r="H76" t="str">
        <f t="shared" si="16"/>
        <v>NorthLight SabresEnterprise</v>
      </c>
      <c r="I76" t="str">
        <f t="shared" si="17"/>
        <v>NorthLight SabresHansolo</v>
      </c>
      <c r="J76" t="str">
        <f t="shared" si="18"/>
        <v>Light SabresEnterpriseHansolo</v>
      </c>
      <c r="K76" t="str">
        <f t="shared" si="19"/>
        <v>NorthLight SabresEnterpriseHansolo</v>
      </c>
      <c r="L76" t="s">
        <v>17</v>
      </c>
      <c r="M76" t="s">
        <v>6</v>
      </c>
      <c r="N76" t="s">
        <v>7</v>
      </c>
      <c r="O76" t="s">
        <v>10</v>
      </c>
      <c r="P76" s="2">
        <v>666</v>
      </c>
      <c r="Q76" s="2">
        <v>626</v>
      </c>
      <c r="R76" s="2">
        <v>660</v>
      </c>
      <c r="S76" s="2">
        <v>623</v>
      </c>
      <c r="T76" s="2">
        <v>580</v>
      </c>
      <c r="U76" s="2">
        <v>600</v>
      </c>
      <c r="V76" s="2">
        <v>617</v>
      </c>
      <c r="W76" s="2">
        <v>584</v>
      </c>
      <c r="X76" s="2">
        <v>553</v>
      </c>
      <c r="Y76" s="2">
        <v>567</v>
      </c>
      <c r="Z76" s="2">
        <v>519</v>
      </c>
      <c r="AA76" s="2">
        <v>547</v>
      </c>
      <c r="AB76" s="2">
        <v>572</v>
      </c>
      <c r="AC76" s="2">
        <v>566</v>
      </c>
      <c r="AD76" s="2">
        <v>560</v>
      </c>
      <c r="AE76" s="2">
        <v>531</v>
      </c>
      <c r="AF76" s="2">
        <v>507</v>
      </c>
      <c r="AG76" s="2">
        <v>530</v>
      </c>
      <c r="AH76" s="2">
        <v>532</v>
      </c>
      <c r="AI76" s="2">
        <v>520</v>
      </c>
      <c r="AJ76" s="2">
        <v>485</v>
      </c>
      <c r="AK76" s="2">
        <v>453</v>
      </c>
      <c r="AL76" s="2">
        <v>462</v>
      </c>
      <c r="AM76" s="2">
        <v>448</v>
      </c>
    </row>
    <row r="77" spans="1:39" x14ac:dyDescent="0.3">
      <c r="A77" t="s">
        <v>4</v>
      </c>
      <c r="B77" t="str">
        <f t="shared" si="10"/>
        <v>NorthLight Sabres</v>
      </c>
      <c r="C77" t="str">
        <f t="shared" si="11"/>
        <v>NorthEnterprise</v>
      </c>
      <c r="D77" t="str">
        <f t="shared" si="12"/>
        <v>NorthChewbacca</v>
      </c>
      <c r="E77" t="str">
        <f t="shared" si="13"/>
        <v>Light SabresEnterprise</v>
      </c>
      <c r="F77" t="str">
        <f t="shared" si="14"/>
        <v>Light SabresChewbacca</v>
      </c>
      <c r="G77" t="str">
        <f t="shared" si="15"/>
        <v>EnterpriseChewbacca</v>
      </c>
      <c r="H77" t="str">
        <f t="shared" si="16"/>
        <v>NorthLight SabresEnterprise</v>
      </c>
      <c r="I77" t="str">
        <f t="shared" si="17"/>
        <v>NorthLight SabresChewbacca</v>
      </c>
      <c r="J77" t="str">
        <f t="shared" si="18"/>
        <v>Light SabresEnterpriseChewbacca</v>
      </c>
      <c r="K77" t="str">
        <f t="shared" si="19"/>
        <v>NorthLight SabresEnterpriseChewbacca</v>
      </c>
      <c r="L77" t="s">
        <v>17</v>
      </c>
      <c r="M77" t="s">
        <v>6</v>
      </c>
      <c r="N77" t="s">
        <v>7</v>
      </c>
      <c r="O77" t="s">
        <v>11</v>
      </c>
      <c r="P77" s="2">
        <v>504</v>
      </c>
      <c r="Q77" s="2">
        <v>543</v>
      </c>
      <c r="R77" s="2">
        <v>518</v>
      </c>
      <c r="S77" s="2">
        <v>534</v>
      </c>
      <c r="T77" s="2">
        <v>559</v>
      </c>
      <c r="U77" s="2">
        <v>564</v>
      </c>
      <c r="V77" s="2">
        <v>578</v>
      </c>
      <c r="W77" s="2">
        <v>623</v>
      </c>
      <c r="X77" s="2">
        <v>606</v>
      </c>
      <c r="Y77" s="2">
        <v>625</v>
      </c>
      <c r="Z77" s="2">
        <v>611</v>
      </c>
      <c r="AA77" s="2">
        <v>582</v>
      </c>
      <c r="AB77" s="2">
        <v>625</v>
      </c>
      <c r="AC77" s="2">
        <v>568</v>
      </c>
      <c r="AD77" s="2">
        <v>600</v>
      </c>
      <c r="AE77" s="2">
        <v>584</v>
      </c>
      <c r="AF77" s="2">
        <v>585</v>
      </c>
      <c r="AG77" s="2">
        <v>545</v>
      </c>
      <c r="AH77" s="2">
        <v>529</v>
      </c>
      <c r="AI77" s="2">
        <v>510</v>
      </c>
      <c r="AJ77" s="2">
        <v>563</v>
      </c>
      <c r="AK77" s="2">
        <v>555</v>
      </c>
      <c r="AL77" s="2">
        <v>557</v>
      </c>
      <c r="AM77" s="2">
        <v>525</v>
      </c>
    </row>
    <row r="78" spans="1:39" x14ac:dyDescent="0.3">
      <c r="A78" t="s">
        <v>4</v>
      </c>
      <c r="B78" t="str">
        <f t="shared" si="10"/>
        <v>NorthLight Sabres</v>
      </c>
      <c r="C78" t="str">
        <f t="shared" si="11"/>
        <v>NorthGalaxy</v>
      </c>
      <c r="D78" t="str">
        <f t="shared" si="12"/>
        <v>NorthJames Kirk</v>
      </c>
      <c r="E78" t="str">
        <f t="shared" si="13"/>
        <v>Light SabresGalaxy</v>
      </c>
      <c r="F78" t="str">
        <f t="shared" si="14"/>
        <v>Light SabresJames Kirk</v>
      </c>
      <c r="G78" t="str">
        <f t="shared" si="15"/>
        <v>GalaxyJames Kirk</v>
      </c>
      <c r="H78" t="str">
        <f t="shared" si="16"/>
        <v>NorthLight SabresGalaxy</v>
      </c>
      <c r="I78" t="str">
        <f t="shared" si="17"/>
        <v>NorthLight SabresJames Kirk</v>
      </c>
      <c r="J78" t="str">
        <f t="shared" si="18"/>
        <v>Light SabresGalaxyJames Kirk</v>
      </c>
      <c r="K78" t="str">
        <f t="shared" si="19"/>
        <v>NorthLight SabresGalaxyJames Kirk</v>
      </c>
      <c r="L78" t="s">
        <v>17</v>
      </c>
      <c r="M78" t="s">
        <v>6</v>
      </c>
      <c r="N78" t="s">
        <v>12</v>
      </c>
      <c r="O78" t="s">
        <v>8</v>
      </c>
      <c r="P78" s="2">
        <v>627</v>
      </c>
      <c r="Q78" s="2">
        <v>600</v>
      </c>
      <c r="R78" s="2">
        <v>574</v>
      </c>
      <c r="S78" s="2">
        <v>619</v>
      </c>
      <c r="T78" s="2">
        <v>666</v>
      </c>
      <c r="U78" s="2">
        <v>665</v>
      </c>
      <c r="V78" s="2">
        <v>646</v>
      </c>
      <c r="W78" s="2">
        <v>596</v>
      </c>
      <c r="X78" s="2">
        <v>607</v>
      </c>
      <c r="Y78" s="2">
        <v>597</v>
      </c>
      <c r="Z78" s="2">
        <v>562</v>
      </c>
      <c r="AA78" s="2">
        <v>603</v>
      </c>
      <c r="AB78" s="2">
        <v>563</v>
      </c>
      <c r="AC78" s="2">
        <v>582</v>
      </c>
      <c r="AD78" s="2">
        <v>568</v>
      </c>
      <c r="AE78" s="2">
        <v>555</v>
      </c>
      <c r="AF78" s="2">
        <v>520</v>
      </c>
      <c r="AG78" s="2">
        <v>502</v>
      </c>
      <c r="AH78" s="2">
        <v>469</v>
      </c>
      <c r="AI78" s="2">
        <v>467</v>
      </c>
      <c r="AJ78" s="2">
        <v>479</v>
      </c>
      <c r="AK78" s="2">
        <v>514</v>
      </c>
      <c r="AL78" s="2">
        <v>516</v>
      </c>
      <c r="AM78" s="2">
        <v>527</v>
      </c>
    </row>
    <row r="79" spans="1:39" x14ac:dyDescent="0.3">
      <c r="A79" t="s">
        <v>4</v>
      </c>
      <c r="B79" t="str">
        <f t="shared" si="10"/>
        <v>NorthLight Sabres</v>
      </c>
      <c r="C79" t="str">
        <f t="shared" si="11"/>
        <v>NorthGalaxy</v>
      </c>
      <c r="D79" t="str">
        <f t="shared" si="12"/>
        <v>NorthLuke Skywalker</v>
      </c>
      <c r="E79" t="str">
        <f t="shared" si="13"/>
        <v>Light SabresGalaxy</v>
      </c>
      <c r="F79" t="str">
        <f t="shared" si="14"/>
        <v>Light SabresLuke Skywalker</v>
      </c>
      <c r="G79" t="str">
        <f t="shared" si="15"/>
        <v>GalaxyLuke Skywalker</v>
      </c>
      <c r="H79" t="str">
        <f t="shared" si="16"/>
        <v>NorthLight SabresGalaxy</v>
      </c>
      <c r="I79" t="str">
        <f t="shared" si="17"/>
        <v>NorthLight SabresLuke Skywalker</v>
      </c>
      <c r="J79" t="str">
        <f t="shared" si="18"/>
        <v>Light SabresGalaxyLuke Skywalker</v>
      </c>
      <c r="K79" t="str">
        <f t="shared" si="19"/>
        <v>NorthLight SabresGalaxyLuke Skywalker</v>
      </c>
      <c r="L79" t="s">
        <v>17</v>
      </c>
      <c r="M79" t="s">
        <v>6</v>
      </c>
      <c r="N79" t="s">
        <v>12</v>
      </c>
      <c r="O79" t="s">
        <v>9</v>
      </c>
      <c r="P79" s="2">
        <v>811</v>
      </c>
      <c r="Q79" s="2">
        <v>864</v>
      </c>
      <c r="R79" s="2">
        <v>882</v>
      </c>
      <c r="S79" s="2">
        <v>918</v>
      </c>
      <c r="T79" s="2">
        <v>933</v>
      </c>
      <c r="U79" s="2">
        <v>879</v>
      </c>
      <c r="V79" s="2">
        <v>841</v>
      </c>
      <c r="W79" s="2">
        <v>813</v>
      </c>
      <c r="X79" s="2">
        <v>820</v>
      </c>
      <c r="Y79" s="2">
        <v>859</v>
      </c>
      <c r="Z79" s="2">
        <v>947</v>
      </c>
      <c r="AA79" s="2">
        <v>905</v>
      </c>
      <c r="AB79" s="2">
        <v>890</v>
      </c>
      <c r="AC79" s="2">
        <v>932</v>
      </c>
      <c r="AD79" s="2">
        <v>917</v>
      </c>
      <c r="AE79" s="2">
        <v>996</v>
      </c>
      <c r="AF79" s="2">
        <v>966</v>
      </c>
      <c r="AG79" s="2">
        <v>891</v>
      </c>
      <c r="AH79" s="2">
        <v>841</v>
      </c>
      <c r="AI79" s="2">
        <v>895</v>
      </c>
      <c r="AJ79" s="2">
        <v>891</v>
      </c>
      <c r="AK79" s="2">
        <v>898</v>
      </c>
      <c r="AL79" s="2">
        <v>979</v>
      </c>
      <c r="AM79" s="2">
        <v>907</v>
      </c>
    </row>
    <row r="80" spans="1:39" x14ac:dyDescent="0.3">
      <c r="A80" t="s">
        <v>4</v>
      </c>
      <c r="B80" t="str">
        <f t="shared" si="10"/>
        <v>NorthLight Sabres</v>
      </c>
      <c r="C80" t="str">
        <f t="shared" si="11"/>
        <v>NorthGalaxy</v>
      </c>
      <c r="D80" t="str">
        <f t="shared" si="12"/>
        <v>NorthHansolo</v>
      </c>
      <c r="E80" t="str">
        <f t="shared" si="13"/>
        <v>Light SabresGalaxy</v>
      </c>
      <c r="F80" t="str">
        <f t="shared" si="14"/>
        <v>Light SabresHansolo</v>
      </c>
      <c r="G80" t="str">
        <f t="shared" si="15"/>
        <v>GalaxyHansolo</v>
      </c>
      <c r="H80" t="str">
        <f t="shared" si="16"/>
        <v>NorthLight SabresGalaxy</v>
      </c>
      <c r="I80" t="str">
        <f t="shared" si="17"/>
        <v>NorthLight SabresHansolo</v>
      </c>
      <c r="J80" t="str">
        <f t="shared" si="18"/>
        <v>Light SabresGalaxyHansolo</v>
      </c>
      <c r="K80" t="str">
        <f t="shared" si="19"/>
        <v>NorthLight SabresGalaxyHansolo</v>
      </c>
      <c r="L80" t="s">
        <v>17</v>
      </c>
      <c r="M80" t="s">
        <v>6</v>
      </c>
      <c r="N80" t="s">
        <v>12</v>
      </c>
      <c r="O80" t="s">
        <v>10</v>
      </c>
      <c r="P80" s="2">
        <v>517</v>
      </c>
      <c r="Q80" s="2">
        <v>542</v>
      </c>
      <c r="R80" s="2">
        <v>515</v>
      </c>
      <c r="S80" s="2">
        <v>562</v>
      </c>
      <c r="T80" s="2">
        <v>618</v>
      </c>
      <c r="U80" s="2">
        <v>630</v>
      </c>
      <c r="V80" s="2">
        <v>588</v>
      </c>
      <c r="W80" s="2">
        <v>593</v>
      </c>
      <c r="X80" s="2">
        <v>654</v>
      </c>
      <c r="Y80" s="2">
        <v>715</v>
      </c>
      <c r="Z80" s="2">
        <v>664</v>
      </c>
      <c r="AA80" s="2">
        <v>613</v>
      </c>
      <c r="AB80" s="2">
        <v>627</v>
      </c>
      <c r="AC80" s="2">
        <v>662</v>
      </c>
      <c r="AD80" s="2">
        <v>608</v>
      </c>
      <c r="AE80" s="2">
        <v>581</v>
      </c>
      <c r="AF80" s="2">
        <v>536</v>
      </c>
      <c r="AG80" s="2">
        <v>543</v>
      </c>
      <c r="AH80" s="2">
        <v>589</v>
      </c>
      <c r="AI80" s="2">
        <v>629</v>
      </c>
      <c r="AJ80" s="2">
        <v>670</v>
      </c>
      <c r="AK80" s="2">
        <v>660</v>
      </c>
      <c r="AL80" s="2">
        <v>669</v>
      </c>
      <c r="AM80" s="2">
        <v>719</v>
      </c>
    </row>
    <row r="81" spans="1:39" x14ac:dyDescent="0.3">
      <c r="A81" t="s">
        <v>4</v>
      </c>
      <c r="B81" t="str">
        <f t="shared" si="10"/>
        <v>NorthLight Sabres</v>
      </c>
      <c r="C81" t="str">
        <f t="shared" si="11"/>
        <v>NorthGalaxy</v>
      </c>
      <c r="D81" t="str">
        <f t="shared" si="12"/>
        <v>NorthChewbacca</v>
      </c>
      <c r="E81" t="str">
        <f t="shared" si="13"/>
        <v>Light SabresGalaxy</v>
      </c>
      <c r="F81" t="str">
        <f t="shared" si="14"/>
        <v>Light SabresChewbacca</v>
      </c>
      <c r="G81" t="str">
        <f t="shared" si="15"/>
        <v>GalaxyChewbacca</v>
      </c>
      <c r="H81" t="str">
        <f t="shared" si="16"/>
        <v>NorthLight SabresGalaxy</v>
      </c>
      <c r="I81" t="str">
        <f t="shared" si="17"/>
        <v>NorthLight SabresChewbacca</v>
      </c>
      <c r="J81" t="str">
        <f t="shared" si="18"/>
        <v>Light SabresGalaxyChewbacca</v>
      </c>
      <c r="K81" t="str">
        <f t="shared" si="19"/>
        <v>NorthLight SabresGalaxyChewbacca</v>
      </c>
      <c r="L81" t="s">
        <v>17</v>
      </c>
      <c r="M81" t="s">
        <v>6</v>
      </c>
      <c r="N81" t="s">
        <v>12</v>
      </c>
      <c r="O81" t="s">
        <v>11</v>
      </c>
      <c r="P81" s="2">
        <v>523</v>
      </c>
      <c r="Q81" s="2">
        <v>500</v>
      </c>
      <c r="R81" s="2">
        <v>476</v>
      </c>
      <c r="S81" s="2">
        <v>490</v>
      </c>
      <c r="T81" s="2">
        <v>471</v>
      </c>
      <c r="U81" s="2">
        <v>478</v>
      </c>
      <c r="V81" s="2">
        <v>459</v>
      </c>
      <c r="W81" s="2">
        <v>445</v>
      </c>
      <c r="X81" s="2">
        <v>414</v>
      </c>
      <c r="Y81" s="2">
        <v>457</v>
      </c>
      <c r="Z81" s="2">
        <v>420</v>
      </c>
      <c r="AA81" s="2">
        <v>384</v>
      </c>
      <c r="AB81" s="2">
        <v>421</v>
      </c>
      <c r="AC81" s="2">
        <v>438</v>
      </c>
      <c r="AD81" s="2">
        <v>447</v>
      </c>
      <c r="AE81" s="2">
        <v>422</v>
      </c>
      <c r="AF81" s="2">
        <v>421</v>
      </c>
      <c r="AG81" s="2">
        <v>399</v>
      </c>
      <c r="AH81" s="2">
        <v>416</v>
      </c>
      <c r="AI81" s="2">
        <v>425</v>
      </c>
      <c r="AJ81" s="2">
        <v>454</v>
      </c>
      <c r="AK81" s="2">
        <v>456</v>
      </c>
      <c r="AL81" s="2">
        <v>484</v>
      </c>
      <c r="AM81" s="2">
        <v>468</v>
      </c>
    </row>
    <row r="82" spans="1:39" x14ac:dyDescent="0.3">
      <c r="A82" t="s">
        <v>4</v>
      </c>
      <c r="B82" t="str">
        <f t="shared" si="10"/>
        <v>NorthLight Sabres</v>
      </c>
      <c r="C82" t="str">
        <f t="shared" si="11"/>
        <v>NorthPlanet</v>
      </c>
      <c r="D82" t="str">
        <f t="shared" si="12"/>
        <v>NorthJames Kirk</v>
      </c>
      <c r="E82" t="str">
        <f t="shared" si="13"/>
        <v>Light SabresPlanet</v>
      </c>
      <c r="F82" t="str">
        <f t="shared" si="14"/>
        <v>Light SabresJames Kirk</v>
      </c>
      <c r="G82" t="str">
        <f t="shared" si="15"/>
        <v>PlanetJames Kirk</v>
      </c>
      <c r="H82" t="str">
        <f t="shared" si="16"/>
        <v>NorthLight SabresPlanet</v>
      </c>
      <c r="I82" t="str">
        <f t="shared" si="17"/>
        <v>NorthLight SabresJames Kirk</v>
      </c>
      <c r="J82" t="str">
        <f t="shared" si="18"/>
        <v>Light SabresPlanetJames Kirk</v>
      </c>
      <c r="K82" t="str">
        <f t="shared" si="19"/>
        <v>NorthLight SabresPlanetJames Kirk</v>
      </c>
      <c r="L82" t="s">
        <v>17</v>
      </c>
      <c r="M82" t="s">
        <v>6</v>
      </c>
      <c r="N82" t="s">
        <v>13</v>
      </c>
      <c r="O82" t="s">
        <v>8</v>
      </c>
      <c r="P82" s="2">
        <v>868</v>
      </c>
      <c r="Q82" s="2">
        <v>837</v>
      </c>
      <c r="R82" s="2">
        <v>909</v>
      </c>
      <c r="S82" s="2">
        <v>984</v>
      </c>
      <c r="T82" s="2">
        <v>1039</v>
      </c>
      <c r="U82" s="2">
        <v>1138</v>
      </c>
      <c r="V82" s="2">
        <v>1109</v>
      </c>
      <c r="W82" s="2">
        <v>1081</v>
      </c>
      <c r="X82" s="2">
        <v>1005</v>
      </c>
      <c r="Y82" s="2">
        <v>984</v>
      </c>
      <c r="Z82" s="2">
        <v>1070</v>
      </c>
      <c r="AA82" s="2">
        <v>1012</v>
      </c>
      <c r="AB82" s="2">
        <v>1078</v>
      </c>
      <c r="AC82" s="2">
        <v>1061</v>
      </c>
      <c r="AD82" s="2">
        <v>1073</v>
      </c>
      <c r="AE82" s="2">
        <v>1056</v>
      </c>
      <c r="AF82" s="2">
        <v>1121</v>
      </c>
      <c r="AG82" s="2">
        <v>1069</v>
      </c>
      <c r="AH82" s="2">
        <v>999</v>
      </c>
      <c r="AI82" s="2">
        <v>934</v>
      </c>
      <c r="AJ82" s="2">
        <v>905</v>
      </c>
      <c r="AK82" s="2">
        <v>958</v>
      </c>
      <c r="AL82" s="2">
        <v>1004</v>
      </c>
      <c r="AM82" s="2">
        <v>1046</v>
      </c>
    </row>
    <row r="83" spans="1:39" x14ac:dyDescent="0.3">
      <c r="A83" t="s">
        <v>4</v>
      </c>
      <c r="B83" t="str">
        <f t="shared" si="10"/>
        <v>NorthLight Sabres</v>
      </c>
      <c r="C83" t="str">
        <f t="shared" si="11"/>
        <v>NorthPlanet</v>
      </c>
      <c r="D83" t="str">
        <f t="shared" si="12"/>
        <v>NorthLuke Skywalker</v>
      </c>
      <c r="E83" t="str">
        <f t="shared" si="13"/>
        <v>Light SabresPlanet</v>
      </c>
      <c r="F83" t="str">
        <f t="shared" si="14"/>
        <v>Light SabresLuke Skywalker</v>
      </c>
      <c r="G83" t="str">
        <f t="shared" si="15"/>
        <v>PlanetLuke Skywalker</v>
      </c>
      <c r="H83" t="str">
        <f t="shared" si="16"/>
        <v>NorthLight SabresPlanet</v>
      </c>
      <c r="I83" t="str">
        <f t="shared" si="17"/>
        <v>NorthLight SabresLuke Skywalker</v>
      </c>
      <c r="J83" t="str">
        <f t="shared" si="18"/>
        <v>Light SabresPlanetLuke Skywalker</v>
      </c>
      <c r="K83" t="str">
        <f t="shared" si="19"/>
        <v>NorthLight SabresPlanetLuke Skywalker</v>
      </c>
      <c r="L83" t="s">
        <v>17</v>
      </c>
      <c r="M83" t="s">
        <v>6</v>
      </c>
      <c r="N83" t="s">
        <v>13</v>
      </c>
      <c r="O83" t="s">
        <v>9</v>
      </c>
      <c r="P83" s="2">
        <v>814</v>
      </c>
      <c r="Q83" s="2">
        <v>900</v>
      </c>
      <c r="R83" s="2">
        <v>965</v>
      </c>
      <c r="S83" s="2">
        <v>1008</v>
      </c>
      <c r="T83" s="2">
        <v>947</v>
      </c>
      <c r="U83" s="2">
        <v>933</v>
      </c>
      <c r="V83" s="2">
        <v>879</v>
      </c>
      <c r="W83" s="2">
        <v>816</v>
      </c>
      <c r="X83" s="2">
        <v>775</v>
      </c>
      <c r="Y83" s="2">
        <v>715</v>
      </c>
      <c r="Z83" s="2">
        <v>736</v>
      </c>
      <c r="AA83" s="2">
        <v>748</v>
      </c>
      <c r="AB83" s="2">
        <v>812</v>
      </c>
      <c r="AC83" s="2">
        <v>746</v>
      </c>
      <c r="AD83" s="2">
        <v>801</v>
      </c>
      <c r="AE83" s="2">
        <v>822</v>
      </c>
      <c r="AF83" s="2">
        <v>894</v>
      </c>
      <c r="AG83" s="2">
        <v>929</v>
      </c>
      <c r="AH83" s="2">
        <v>971</v>
      </c>
      <c r="AI83" s="2">
        <v>1002</v>
      </c>
      <c r="AJ83" s="2">
        <v>1053</v>
      </c>
      <c r="AK83" s="2">
        <v>1054</v>
      </c>
      <c r="AL83" s="2">
        <v>1041</v>
      </c>
      <c r="AM83" s="2">
        <v>1078</v>
      </c>
    </row>
    <row r="84" spans="1:39" x14ac:dyDescent="0.3">
      <c r="A84" t="s">
        <v>4</v>
      </c>
      <c r="B84" t="str">
        <f t="shared" si="10"/>
        <v>NorthLight Sabres</v>
      </c>
      <c r="C84" t="str">
        <f t="shared" si="11"/>
        <v>NorthPlanet</v>
      </c>
      <c r="D84" t="str">
        <f t="shared" si="12"/>
        <v>NorthHansolo</v>
      </c>
      <c r="E84" t="str">
        <f t="shared" si="13"/>
        <v>Light SabresPlanet</v>
      </c>
      <c r="F84" t="str">
        <f t="shared" si="14"/>
        <v>Light SabresHansolo</v>
      </c>
      <c r="G84" t="str">
        <f t="shared" si="15"/>
        <v>PlanetHansolo</v>
      </c>
      <c r="H84" t="str">
        <f t="shared" si="16"/>
        <v>NorthLight SabresPlanet</v>
      </c>
      <c r="I84" t="str">
        <f t="shared" si="17"/>
        <v>NorthLight SabresHansolo</v>
      </c>
      <c r="J84" t="str">
        <f t="shared" si="18"/>
        <v>Light SabresPlanetHansolo</v>
      </c>
      <c r="K84" t="str">
        <f t="shared" si="19"/>
        <v>NorthLight SabresPlanetHansolo</v>
      </c>
      <c r="L84" t="s">
        <v>17</v>
      </c>
      <c r="M84" t="s">
        <v>6</v>
      </c>
      <c r="N84" t="s">
        <v>13</v>
      </c>
      <c r="O84" t="s">
        <v>10</v>
      </c>
      <c r="P84" s="2">
        <v>560</v>
      </c>
      <c r="Q84" s="2">
        <v>555</v>
      </c>
      <c r="R84" s="2">
        <v>587</v>
      </c>
      <c r="S84" s="2">
        <v>604</v>
      </c>
      <c r="T84" s="2">
        <v>581</v>
      </c>
      <c r="U84" s="2">
        <v>643</v>
      </c>
      <c r="V84" s="2">
        <v>601</v>
      </c>
      <c r="W84" s="2">
        <v>585</v>
      </c>
      <c r="X84" s="2">
        <v>545</v>
      </c>
      <c r="Y84" s="2">
        <v>497</v>
      </c>
      <c r="Z84" s="2">
        <v>512</v>
      </c>
      <c r="AA84" s="2">
        <v>483</v>
      </c>
      <c r="AB84" s="2">
        <v>485</v>
      </c>
      <c r="AC84" s="2">
        <v>467</v>
      </c>
      <c r="AD84" s="2">
        <v>501</v>
      </c>
      <c r="AE84" s="2">
        <v>504</v>
      </c>
      <c r="AF84" s="2">
        <v>506</v>
      </c>
      <c r="AG84" s="2">
        <v>515</v>
      </c>
      <c r="AH84" s="2">
        <v>506</v>
      </c>
      <c r="AI84" s="2">
        <v>515</v>
      </c>
      <c r="AJ84" s="2">
        <v>523</v>
      </c>
      <c r="AK84" s="2">
        <v>550</v>
      </c>
      <c r="AL84" s="2">
        <v>560</v>
      </c>
      <c r="AM84" s="2">
        <v>526</v>
      </c>
    </row>
    <row r="85" spans="1:39" x14ac:dyDescent="0.3">
      <c r="A85" t="s">
        <v>4</v>
      </c>
      <c r="B85" t="str">
        <f t="shared" si="10"/>
        <v>NorthLight Sabres</v>
      </c>
      <c r="C85" t="str">
        <f t="shared" si="11"/>
        <v>NorthPlanet</v>
      </c>
      <c r="D85" t="str">
        <f t="shared" si="12"/>
        <v>NorthChewbacca</v>
      </c>
      <c r="E85" t="str">
        <f t="shared" si="13"/>
        <v>Light SabresPlanet</v>
      </c>
      <c r="F85" t="str">
        <f t="shared" si="14"/>
        <v>Light SabresChewbacca</v>
      </c>
      <c r="G85" t="str">
        <f t="shared" si="15"/>
        <v>PlanetChewbacca</v>
      </c>
      <c r="H85" t="str">
        <f t="shared" si="16"/>
        <v>NorthLight SabresPlanet</v>
      </c>
      <c r="I85" t="str">
        <f t="shared" si="17"/>
        <v>NorthLight SabresChewbacca</v>
      </c>
      <c r="J85" t="str">
        <f t="shared" si="18"/>
        <v>Light SabresPlanetChewbacca</v>
      </c>
      <c r="K85" t="str">
        <f t="shared" si="19"/>
        <v>NorthLight SabresPlanetChewbacca</v>
      </c>
      <c r="L85" t="s">
        <v>17</v>
      </c>
      <c r="M85" t="s">
        <v>6</v>
      </c>
      <c r="N85" t="s">
        <v>13</v>
      </c>
      <c r="O85" t="s">
        <v>11</v>
      </c>
      <c r="P85" s="2">
        <v>911</v>
      </c>
      <c r="Q85" s="2">
        <v>985</v>
      </c>
      <c r="R85" s="2">
        <v>1071</v>
      </c>
      <c r="S85" s="2">
        <v>1173</v>
      </c>
      <c r="T85" s="2">
        <v>1078</v>
      </c>
      <c r="U85" s="2">
        <v>1155</v>
      </c>
      <c r="V85" s="2">
        <v>1173</v>
      </c>
      <c r="W85" s="2">
        <v>1169</v>
      </c>
      <c r="X85" s="2">
        <v>1127</v>
      </c>
      <c r="Y85" s="2">
        <v>1088</v>
      </c>
      <c r="Z85" s="2">
        <v>1165</v>
      </c>
      <c r="AA85" s="2">
        <v>1185</v>
      </c>
      <c r="AB85" s="2">
        <v>1260</v>
      </c>
      <c r="AC85" s="2">
        <v>1328</v>
      </c>
      <c r="AD85" s="2">
        <v>1231</v>
      </c>
      <c r="AE85" s="2">
        <v>1209</v>
      </c>
      <c r="AF85" s="2">
        <v>1212</v>
      </c>
      <c r="AG85" s="2">
        <v>1183</v>
      </c>
      <c r="AH85" s="2">
        <v>1122</v>
      </c>
      <c r="AI85" s="2">
        <v>1089</v>
      </c>
      <c r="AJ85" s="2">
        <v>1116</v>
      </c>
      <c r="AK85" s="2">
        <v>1066</v>
      </c>
      <c r="AL85" s="2">
        <v>998</v>
      </c>
      <c r="AM85" s="2">
        <v>910</v>
      </c>
    </row>
    <row r="86" spans="1:39" x14ac:dyDescent="0.3">
      <c r="A86" t="s">
        <v>4</v>
      </c>
      <c r="B86" t="str">
        <f t="shared" si="10"/>
        <v>NorthTransponders</v>
      </c>
      <c r="C86" t="str">
        <f t="shared" si="11"/>
        <v>NorthEnterprise</v>
      </c>
      <c r="D86" t="str">
        <f t="shared" si="12"/>
        <v>NorthJames Kirk</v>
      </c>
      <c r="E86" t="str">
        <f t="shared" si="13"/>
        <v>TranspondersEnterprise</v>
      </c>
      <c r="F86" t="str">
        <f t="shared" si="14"/>
        <v>TranspondersJames Kirk</v>
      </c>
      <c r="G86" t="str">
        <f t="shared" si="15"/>
        <v>EnterpriseJames Kirk</v>
      </c>
      <c r="H86" t="str">
        <f t="shared" si="16"/>
        <v>NorthTranspondersEnterprise</v>
      </c>
      <c r="I86" t="str">
        <f t="shared" si="17"/>
        <v>NorthTranspondersJames Kirk</v>
      </c>
      <c r="J86" t="str">
        <f t="shared" si="18"/>
        <v>TranspondersEnterpriseJames Kirk</v>
      </c>
      <c r="K86" t="str">
        <f t="shared" si="19"/>
        <v>NorthTranspondersEnterpriseJames Kirk</v>
      </c>
      <c r="L86" t="s">
        <v>17</v>
      </c>
      <c r="M86" t="s">
        <v>14</v>
      </c>
      <c r="N86" t="s">
        <v>7</v>
      </c>
      <c r="O86" t="s">
        <v>8</v>
      </c>
      <c r="P86" s="2">
        <v>662</v>
      </c>
      <c r="Q86" s="2">
        <v>694</v>
      </c>
      <c r="R86" s="2">
        <v>766</v>
      </c>
      <c r="S86" s="2">
        <v>785</v>
      </c>
      <c r="T86" s="2">
        <v>774</v>
      </c>
      <c r="U86" s="2">
        <v>817</v>
      </c>
      <c r="V86" s="2">
        <v>883</v>
      </c>
      <c r="W86" s="2">
        <v>949</v>
      </c>
      <c r="X86" s="2">
        <v>972</v>
      </c>
      <c r="Y86" s="2">
        <v>908</v>
      </c>
      <c r="Z86" s="2">
        <v>901</v>
      </c>
      <c r="AA86" s="2">
        <v>887</v>
      </c>
      <c r="AB86" s="2">
        <v>850</v>
      </c>
      <c r="AC86" s="2">
        <v>787</v>
      </c>
      <c r="AD86" s="2">
        <v>842</v>
      </c>
      <c r="AE86" s="2">
        <v>787</v>
      </c>
      <c r="AF86" s="2">
        <v>718</v>
      </c>
      <c r="AG86" s="2">
        <v>784</v>
      </c>
      <c r="AH86" s="2">
        <v>723</v>
      </c>
      <c r="AI86" s="2">
        <v>732</v>
      </c>
      <c r="AJ86" s="2">
        <v>695</v>
      </c>
      <c r="AK86" s="2">
        <v>677</v>
      </c>
      <c r="AL86" s="2">
        <v>621</v>
      </c>
      <c r="AM86" s="2">
        <v>677</v>
      </c>
    </row>
    <row r="87" spans="1:39" x14ac:dyDescent="0.3">
      <c r="A87" t="s">
        <v>4</v>
      </c>
      <c r="B87" t="str">
        <f t="shared" si="10"/>
        <v>NorthTransponders</v>
      </c>
      <c r="C87" t="str">
        <f t="shared" si="11"/>
        <v>NorthEnterprise</v>
      </c>
      <c r="D87" t="str">
        <f t="shared" si="12"/>
        <v>NorthLuke Skywalker</v>
      </c>
      <c r="E87" t="str">
        <f t="shared" si="13"/>
        <v>TranspondersEnterprise</v>
      </c>
      <c r="F87" t="str">
        <f t="shared" si="14"/>
        <v>TranspondersLuke Skywalker</v>
      </c>
      <c r="G87" t="str">
        <f t="shared" si="15"/>
        <v>EnterpriseLuke Skywalker</v>
      </c>
      <c r="H87" t="str">
        <f t="shared" si="16"/>
        <v>NorthTranspondersEnterprise</v>
      </c>
      <c r="I87" t="str">
        <f t="shared" si="17"/>
        <v>NorthTranspondersLuke Skywalker</v>
      </c>
      <c r="J87" t="str">
        <f t="shared" si="18"/>
        <v>TranspondersEnterpriseLuke Skywalker</v>
      </c>
      <c r="K87" t="str">
        <f t="shared" si="19"/>
        <v>NorthTranspondersEnterpriseLuke Skywalker</v>
      </c>
      <c r="L87" t="s">
        <v>17</v>
      </c>
      <c r="M87" t="s">
        <v>14</v>
      </c>
      <c r="N87" t="s">
        <v>7</v>
      </c>
      <c r="O87" t="s">
        <v>9</v>
      </c>
      <c r="P87" s="2">
        <v>579</v>
      </c>
      <c r="Q87" s="2">
        <v>617</v>
      </c>
      <c r="R87" s="2">
        <v>593</v>
      </c>
      <c r="S87" s="2">
        <v>616</v>
      </c>
      <c r="T87" s="2">
        <v>640</v>
      </c>
      <c r="U87" s="2">
        <v>641</v>
      </c>
      <c r="V87" s="2">
        <v>597</v>
      </c>
      <c r="W87" s="2">
        <v>641</v>
      </c>
      <c r="X87" s="2">
        <v>599</v>
      </c>
      <c r="Y87" s="2">
        <v>642</v>
      </c>
      <c r="Z87" s="2">
        <v>597</v>
      </c>
      <c r="AA87" s="2">
        <v>644</v>
      </c>
      <c r="AB87" s="2">
        <v>660</v>
      </c>
      <c r="AC87" s="2">
        <v>617</v>
      </c>
      <c r="AD87" s="2">
        <v>617</v>
      </c>
      <c r="AE87" s="2">
        <v>605</v>
      </c>
      <c r="AF87" s="2">
        <v>568</v>
      </c>
      <c r="AG87" s="2">
        <v>523</v>
      </c>
      <c r="AH87" s="2">
        <v>513</v>
      </c>
      <c r="AI87" s="2">
        <v>477</v>
      </c>
      <c r="AJ87" s="2">
        <v>482</v>
      </c>
      <c r="AK87" s="2">
        <v>517</v>
      </c>
      <c r="AL87" s="2">
        <v>497</v>
      </c>
      <c r="AM87" s="2">
        <v>454</v>
      </c>
    </row>
    <row r="88" spans="1:39" x14ac:dyDescent="0.3">
      <c r="A88" t="s">
        <v>4</v>
      </c>
      <c r="B88" t="str">
        <f t="shared" si="10"/>
        <v>NorthTransponders</v>
      </c>
      <c r="C88" t="str">
        <f t="shared" si="11"/>
        <v>NorthEnterprise</v>
      </c>
      <c r="D88" t="str">
        <f t="shared" si="12"/>
        <v>NorthHansolo</v>
      </c>
      <c r="E88" t="str">
        <f t="shared" si="13"/>
        <v>TranspondersEnterprise</v>
      </c>
      <c r="F88" t="str">
        <f t="shared" si="14"/>
        <v>TranspondersHansolo</v>
      </c>
      <c r="G88" t="str">
        <f t="shared" si="15"/>
        <v>EnterpriseHansolo</v>
      </c>
      <c r="H88" t="str">
        <f t="shared" si="16"/>
        <v>NorthTranspondersEnterprise</v>
      </c>
      <c r="I88" t="str">
        <f t="shared" si="17"/>
        <v>NorthTranspondersHansolo</v>
      </c>
      <c r="J88" t="str">
        <f t="shared" si="18"/>
        <v>TranspondersEnterpriseHansolo</v>
      </c>
      <c r="K88" t="str">
        <f t="shared" si="19"/>
        <v>NorthTranspondersEnterpriseHansolo</v>
      </c>
      <c r="L88" t="s">
        <v>17</v>
      </c>
      <c r="M88" t="s">
        <v>14</v>
      </c>
      <c r="N88" t="s">
        <v>7</v>
      </c>
      <c r="O88" t="s">
        <v>10</v>
      </c>
      <c r="P88" s="2">
        <v>952</v>
      </c>
      <c r="Q88" s="2">
        <v>872</v>
      </c>
      <c r="R88" s="2">
        <v>833</v>
      </c>
      <c r="S88" s="2">
        <v>772</v>
      </c>
      <c r="T88" s="2">
        <v>785</v>
      </c>
      <c r="U88" s="2">
        <v>770</v>
      </c>
      <c r="V88" s="2">
        <v>786</v>
      </c>
      <c r="W88" s="2">
        <v>839</v>
      </c>
      <c r="X88" s="2">
        <v>906</v>
      </c>
      <c r="Y88" s="2">
        <v>868</v>
      </c>
      <c r="Z88" s="2">
        <v>844</v>
      </c>
      <c r="AA88" s="2">
        <v>872</v>
      </c>
      <c r="AB88" s="2">
        <v>893</v>
      </c>
      <c r="AC88" s="2">
        <v>882</v>
      </c>
      <c r="AD88" s="2">
        <v>877</v>
      </c>
      <c r="AE88" s="2">
        <v>860</v>
      </c>
      <c r="AF88" s="2">
        <v>947</v>
      </c>
      <c r="AG88" s="2">
        <v>915</v>
      </c>
      <c r="AH88" s="2">
        <v>854</v>
      </c>
      <c r="AI88" s="2">
        <v>790</v>
      </c>
      <c r="AJ88" s="2">
        <v>727</v>
      </c>
      <c r="AK88" s="2">
        <v>781</v>
      </c>
      <c r="AL88" s="2">
        <v>855</v>
      </c>
      <c r="AM88" s="2">
        <v>796</v>
      </c>
    </row>
    <row r="89" spans="1:39" x14ac:dyDescent="0.3">
      <c r="A89" t="s">
        <v>4</v>
      </c>
      <c r="B89" t="str">
        <f t="shared" si="10"/>
        <v>NorthTransponders</v>
      </c>
      <c r="C89" t="str">
        <f t="shared" si="11"/>
        <v>NorthEnterprise</v>
      </c>
      <c r="D89" t="str">
        <f t="shared" si="12"/>
        <v>NorthChewbacca</v>
      </c>
      <c r="E89" t="str">
        <f t="shared" si="13"/>
        <v>TranspondersEnterprise</v>
      </c>
      <c r="F89" t="str">
        <f t="shared" si="14"/>
        <v>TranspondersChewbacca</v>
      </c>
      <c r="G89" t="str">
        <f t="shared" si="15"/>
        <v>EnterpriseChewbacca</v>
      </c>
      <c r="H89" t="str">
        <f t="shared" si="16"/>
        <v>NorthTranspondersEnterprise</v>
      </c>
      <c r="I89" t="str">
        <f t="shared" si="17"/>
        <v>NorthTranspondersChewbacca</v>
      </c>
      <c r="J89" t="str">
        <f t="shared" si="18"/>
        <v>TranspondersEnterpriseChewbacca</v>
      </c>
      <c r="K89" t="str">
        <f t="shared" si="19"/>
        <v>NorthTranspondersEnterpriseChewbacca</v>
      </c>
      <c r="L89" t="s">
        <v>17</v>
      </c>
      <c r="M89" t="s">
        <v>14</v>
      </c>
      <c r="N89" t="s">
        <v>7</v>
      </c>
      <c r="O89" t="s">
        <v>11</v>
      </c>
      <c r="P89" s="2">
        <v>950</v>
      </c>
      <c r="Q89" s="2">
        <v>954</v>
      </c>
      <c r="R89" s="2">
        <v>967</v>
      </c>
      <c r="S89" s="2">
        <v>947</v>
      </c>
      <c r="T89" s="2">
        <v>862</v>
      </c>
      <c r="U89" s="2">
        <v>796</v>
      </c>
      <c r="V89" s="2">
        <v>724</v>
      </c>
      <c r="W89" s="2">
        <v>767</v>
      </c>
      <c r="X89" s="2">
        <v>704</v>
      </c>
      <c r="Y89" s="2">
        <v>760</v>
      </c>
      <c r="Z89" s="2">
        <v>815</v>
      </c>
      <c r="AA89" s="2">
        <v>827</v>
      </c>
      <c r="AB89" s="2">
        <v>775</v>
      </c>
      <c r="AC89" s="2">
        <v>783</v>
      </c>
      <c r="AD89" s="2">
        <v>839</v>
      </c>
      <c r="AE89" s="2">
        <v>880</v>
      </c>
      <c r="AF89" s="2">
        <v>837</v>
      </c>
      <c r="AG89" s="2">
        <v>792</v>
      </c>
      <c r="AH89" s="2">
        <v>757</v>
      </c>
      <c r="AI89" s="2">
        <v>775</v>
      </c>
      <c r="AJ89" s="2">
        <v>831</v>
      </c>
      <c r="AK89" s="2">
        <v>801</v>
      </c>
      <c r="AL89" s="2">
        <v>761</v>
      </c>
      <c r="AM89" s="2">
        <v>792</v>
      </c>
    </row>
    <row r="90" spans="1:39" x14ac:dyDescent="0.3">
      <c r="A90" t="s">
        <v>4</v>
      </c>
      <c r="B90" t="str">
        <f t="shared" si="10"/>
        <v>NorthTransponders</v>
      </c>
      <c r="C90" t="str">
        <f t="shared" si="11"/>
        <v>NorthGalaxy</v>
      </c>
      <c r="D90" t="str">
        <f t="shared" si="12"/>
        <v>NorthJames Kirk</v>
      </c>
      <c r="E90" t="str">
        <f t="shared" si="13"/>
        <v>TranspondersGalaxy</v>
      </c>
      <c r="F90" t="str">
        <f t="shared" si="14"/>
        <v>TranspondersJames Kirk</v>
      </c>
      <c r="G90" t="str">
        <f t="shared" si="15"/>
        <v>GalaxyJames Kirk</v>
      </c>
      <c r="H90" t="str">
        <f t="shared" si="16"/>
        <v>NorthTranspondersGalaxy</v>
      </c>
      <c r="I90" t="str">
        <f t="shared" si="17"/>
        <v>NorthTranspondersJames Kirk</v>
      </c>
      <c r="J90" t="str">
        <f t="shared" si="18"/>
        <v>TranspondersGalaxyJames Kirk</v>
      </c>
      <c r="K90" t="str">
        <f t="shared" si="19"/>
        <v>NorthTranspondersGalaxyJames Kirk</v>
      </c>
      <c r="L90" t="s">
        <v>17</v>
      </c>
      <c r="M90" t="s">
        <v>14</v>
      </c>
      <c r="N90" t="s">
        <v>12</v>
      </c>
      <c r="O90" t="s">
        <v>8</v>
      </c>
      <c r="P90" s="2">
        <v>625</v>
      </c>
      <c r="Q90" s="2">
        <v>618</v>
      </c>
      <c r="R90" s="2">
        <v>568</v>
      </c>
      <c r="S90" s="2">
        <v>519</v>
      </c>
      <c r="T90" s="2">
        <v>555</v>
      </c>
      <c r="U90" s="2">
        <v>563</v>
      </c>
      <c r="V90" s="2">
        <v>568</v>
      </c>
      <c r="W90" s="2">
        <v>622</v>
      </c>
      <c r="X90" s="2">
        <v>573</v>
      </c>
      <c r="Y90" s="2">
        <v>568</v>
      </c>
      <c r="Z90" s="2">
        <v>574</v>
      </c>
      <c r="AA90" s="2">
        <v>529</v>
      </c>
      <c r="AB90" s="2">
        <v>516</v>
      </c>
      <c r="AC90" s="2">
        <v>521</v>
      </c>
      <c r="AD90" s="2">
        <v>571</v>
      </c>
      <c r="AE90" s="2">
        <v>551</v>
      </c>
      <c r="AF90" s="2">
        <v>527</v>
      </c>
      <c r="AG90" s="2">
        <v>567</v>
      </c>
      <c r="AH90" s="2">
        <v>545</v>
      </c>
      <c r="AI90" s="2">
        <v>556</v>
      </c>
      <c r="AJ90" s="2">
        <v>594</v>
      </c>
      <c r="AK90" s="2">
        <v>562</v>
      </c>
      <c r="AL90" s="2">
        <v>564</v>
      </c>
      <c r="AM90" s="2">
        <v>546</v>
      </c>
    </row>
    <row r="91" spans="1:39" x14ac:dyDescent="0.3">
      <c r="A91" t="s">
        <v>4</v>
      </c>
      <c r="B91" t="str">
        <f t="shared" si="10"/>
        <v>NorthTransponders</v>
      </c>
      <c r="C91" t="str">
        <f t="shared" si="11"/>
        <v>NorthGalaxy</v>
      </c>
      <c r="D91" t="str">
        <f t="shared" si="12"/>
        <v>NorthLuke Skywalker</v>
      </c>
      <c r="E91" t="str">
        <f t="shared" si="13"/>
        <v>TranspondersGalaxy</v>
      </c>
      <c r="F91" t="str">
        <f t="shared" si="14"/>
        <v>TranspondersLuke Skywalker</v>
      </c>
      <c r="G91" t="str">
        <f t="shared" si="15"/>
        <v>GalaxyLuke Skywalker</v>
      </c>
      <c r="H91" t="str">
        <f t="shared" si="16"/>
        <v>NorthTranspondersGalaxy</v>
      </c>
      <c r="I91" t="str">
        <f t="shared" si="17"/>
        <v>NorthTranspondersLuke Skywalker</v>
      </c>
      <c r="J91" t="str">
        <f t="shared" si="18"/>
        <v>TranspondersGalaxyLuke Skywalker</v>
      </c>
      <c r="K91" t="str">
        <f t="shared" si="19"/>
        <v>NorthTranspondersGalaxyLuke Skywalker</v>
      </c>
      <c r="L91" t="s">
        <v>17</v>
      </c>
      <c r="M91" t="s">
        <v>14</v>
      </c>
      <c r="N91" t="s">
        <v>12</v>
      </c>
      <c r="O91" t="s">
        <v>9</v>
      </c>
      <c r="P91" s="2">
        <v>806</v>
      </c>
      <c r="Q91" s="2">
        <v>833</v>
      </c>
      <c r="R91" s="2">
        <v>763</v>
      </c>
      <c r="S91" s="2">
        <v>724</v>
      </c>
      <c r="T91" s="2">
        <v>711</v>
      </c>
      <c r="U91" s="2">
        <v>685</v>
      </c>
      <c r="V91" s="2">
        <v>758</v>
      </c>
      <c r="W91" s="2">
        <v>775</v>
      </c>
      <c r="X91" s="2">
        <v>856</v>
      </c>
      <c r="Y91" s="2">
        <v>916</v>
      </c>
      <c r="Z91" s="2">
        <v>1008</v>
      </c>
      <c r="AA91" s="2">
        <v>953</v>
      </c>
      <c r="AB91" s="2">
        <v>941</v>
      </c>
      <c r="AC91" s="2">
        <v>978</v>
      </c>
      <c r="AD91" s="2">
        <v>1073</v>
      </c>
      <c r="AE91" s="2">
        <v>1022</v>
      </c>
      <c r="AF91" s="2">
        <v>1038</v>
      </c>
      <c r="AG91" s="2">
        <v>953</v>
      </c>
      <c r="AH91" s="2">
        <v>937</v>
      </c>
      <c r="AI91" s="2">
        <v>960</v>
      </c>
      <c r="AJ91" s="2">
        <v>1030</v>
      </c>
      <c r="AK91" s="2">
        <v>954</v>
      </c>
      <c r="AL91" s="2">
        <v>928</v>
      </c>
      <c r="AM91" s="2">
        <v>911</v>
      </c>
    </row>
    <row r="92" spans="1:39" x14ac:dyDescent="0.3">
      <c r="A92" t="s">
        <v>4</v>
      </c>
      <c r="B92" t="str">
        <f t="shared" si="10"/>
        <v>NorthTransponders</v>
      </c>
      <c r="C92" t="str">
        <f t="shared" si="11"/>
        <v>NorthGalaxy</v>
      </c>
      <c r="D92" t="str">
        <f t="shared" si="12"/>
        <v>NorthHansolo</v>
      </c>
      <c r="E92" t="str">
        <f t="shared" si="13"/>
        <v>TranspondersGalaxy</v>
      </c>
      <c r="F92" t="str">
        <f t="shared" si="14"/>
        <v>TranspondersHansolo</v>
      </c>
      <c r="G92" t="str">
        <f t="shared" si="15"/>
        <v>GalaxyHansolo</v>
      </c>
      <c r="H92" t="str">
        <f t="shared" si="16"/>
        <v>NorthTranspondersGalaxy</v>
      </c>
      <c r="I92" t="str">
        <f t="shared" si="17"/>
        <v>NorthTranspondersHansolo</v>
      </c>
      <c r="J92" t="str">
        <f t="shared" si="18"/>
        <v>TranspondersGalaxyHansolo</v>
      </c>
      <c r="K92" t="str">
        <f t="shared" si="19"/>
        <v>NorthTranspondersGalaxyHansolo</v>
      </c>
      <c r="L92" t="s">
        <v>17</v>
      </c>
      <c r="M92" t="s">
        <v>14</v>
      </c>
      <c r="N92" t="s">
        <v>12</v>
      </c>
      <c r="O92" t="s">
        <v>10</v>
      </c>
      <c r="P92" s="2">
        <v>744</v>
      </c>
      <c r="Q92" s="2">
        <v>773</v>
      </c>
      <c r="R92" s="2">
        <v>737</v>
      </c>
      <c r="S92" s="2">
        <v>673</v>
      </c>
      <c r="T92" s="2">
        <v>715</v>
      </c>
      <c r="U92" s="2">
        <v>740</v>
      </c>
      <c r="V92" s="2">
        <v>802</v>
      </c>
      <c r="W92" s="2">
        <v>774</v>
      </c>
      <c r="X92" s="2">
        <v>766</v>
      </c>
      <c r="Y92" s="2">
        <v>813</v>
      </c>
      <c r="Z92" s="2">
        <v>781</v>
      </c>
      <c r="AA92" s="2">
        <v>782</v>
      </c>
      <c r="AB92" s="2">
        <v>723</v>
      </c>
      <c r="AC92" s="2">
        <v>766</v>
      </c>
      <c r="AD92" s="2">
        <v>793</v>
      </c>
      <c r="AE92" s="2">
        <v>760</v>
      </c>
      <c r="AF92" s="2">
        <v>796</v>
      </c>
      <c r="AG92" s="2">
        <v>811</v>
      </c>
      <c r="AH92" s="2">
        <v>749</v>
      </c>
      <c r="AI92" s="2">
        <v>826</v>
      </c>
      <c r="AJ92" s="2">
        <v>886</v>
      </c>
      <c r="AK92" s="2">
        <v>813</v>
      </c>
      <c r="AL92" s="2">
        <v>825</v>
      </c>
      <c r="AM92" s="2">
        <v>866</v>
      </c>
    </row>
    <row r="93" spans="1:39" x14ac:dyDescent="0.3">
      <c r="A93" t="s">
        <v>4</v>
      </c>
      <c r="B93" t="str">
        <f t="shared" si="10"/>
        <v>NorthTransponders</v>
      </c>
      <c r="C93" t="str">
        <f t="shared" si="11"/>
        <v>NorthGalaxy</v>
      </c>
      <c r="D93" t="str">
        <f t="shared" si="12"/>
        <v>NorthChewbacca</v>
      </c>
      <c r="E93" t="str">
        <f t="shared" si="13"/>
        <v>TranspondersGalaxy</v>
      </c>
      <c r="F93" t="str">
        <f t="shared" si="14"/>
        <v>TranspondersChewbacca</v>
      </c>
      <c r="G93" t="str">
        <f t="shared" si="15"/>
        <v>GalaxyChewbacca</v>
      </c>
      <c r="H93" t="str">
        <f t="shared" si="16"/>
        <v>NorthTranspondersGalaxy</v>
      </c>
      <c r="I93" t="str">
        <f t="shared" si="17"/>
        <v>NorthTranspondersChewbacca</v>
      </c>
      <c r="J93" t="str">
        <f t="shared" si="18"/>
        <v>TranspondersGalaxyChewbacca</v>
      </c>
      <c r="K93" t="str">
        <f t="shared" si="19"/>
        <v>NorthTranspondersGalaxyChewbacca</v>
      </c>
      <c r="L93" t="s">
        <v>17</v>
      </c>
      <c r="M93" t="s">
        <v>14</v>
      </c>
      <c r="N93" t="s">
        <v>12</v>
      </c>
      <c r="O93" t="s">
        <v>11</v>
      </c>
      <c r="P93" s="2">
        <v>682</v>
      </c>
      <c r="Q93" s="2">
        <v>699</v>
      </c>
      <c r="R93" s="2">
        <v>661</v>
      </c>
      <c r="S93" s="2">
        <v>601</v>
      </c>
      <c r="T93" s="2">
        <v>666</v>
      </c>
      <c r="U93" s="2">
        <v>627</v>
      </c>
      <c r="V93" s="2">
        <v>667</v>
      </c>
      <c r="W93" s="2">
        <v>696</v>
      </c>
      <c r="X93" s="2">
        <v>771</v>
      </c>
      <c r="Y93" s="2">
        <v>845</v>
      </c>
      <c r="Z93" s="2">
        <v>854</v>
      </c>
      <c r="AA93" s="2">
        <v>833</v>
      </c>
      <c r="AB93" s="2">
        <v>841</v>
      </c>
      <c r="AC93" s="2">
        <v>860</v>
      </c>
      <c r="AD93" s="2">
        <v>934</v>
      </c>
      <c r="AE93" s="2">
        <v>949</v>
      </c>
      <c r="AF93" s="2">
        <v>873</v>
      </c>
      <c r="AG93" s="2">
        <v>935</v>
      </c>
      <c r="AH93" s="2">
        <v>908</v>
      </c>
      <c r="AI93" s="2">
        <v>982</v>
      </c>
      <c r="AJ93" s="2">
        <v>940</v>
      </c>
      <c r="AK93" s="2">
        <v>922</v>
      </c>
      <c r="AL93" s="2">
        <v>909</v>
      </c>
      <c r="AM93" s="2">
        <v>985</v>
      </c>
    </row>
    <row r="94" spans="1:39" x14ac:dyDescent="0.3">
      <c r="A94" t="s">
        <v>4</v>
      </c>
      <c r="B94" t="str">
        <f t="shared" si="10"/>
        <v>NorthTransponders</v>
      </c>
      <c r="C94" t="str">
        <f t="shared" si="11"/>
        <v>NorthPlanet</v>
      </c>
      <c r="D94" t="str">
        <f t="shared" si="12"/>
        <v>NorthJames Kirk</v>
      </c>
      <c r="E94" t="str">
        <f t="shared" si="13"/>
        <v>TranspondersPlanet</v>
      </c>
      <c r="F94" t="str">
        <f t="shared" si="14"/>
        <v>TranspondersJames Kirk</v>
      </c>
      <c r="G94" t="str">
        <f t="shared" si="15"/>
        <v>PlanetJames Kirk</v>
      </c>
      <c r="H94" t="str">
        <f t="shared" si="16"/>
        <v>NorthTranspondersPlanet</v>
      </c>
      <c r="I94" t="str">
        <f t="shared" si="17"/>
        <v>NorthTranspondersJames Kirk</v>
      </c>
      <c r="J94" t="str">
        <f t="shared" si="18"/>
        <v>TranspondersPlanetJames Kirk</v>
      </c>
      <c r="K94" t="str">
        <f t="shared" si="19"/>
        <v>NorthTranspondersPlanetJames Kirk</v>
      </c>
      <c r="L94" t="s">
        <v>17</v>
      </c>
      <c r="M94" t="s">
        <v>14</v>
      </c>
      <c r="N94" t="s">
        <v>13</v>
      </c>
      <c r="O94" t="s">
        <v>8</v>
      </c>
      <c r="P94" s="2">
        <v>641</v>
      </c>
      <c r="Q94" s="2">
        <v>710</v>
      </c>
      <c r="R94" s="2">
        <v>655</v>
      </c>
      <c r="S94" s="2">
        <v>630</v>
      </c>
      <c r="T94" s="2">
        <v>622</v>
      </c>
      <c r="U94" s="2">
        <v>629</v>
      </c>
      <c r="V94" s="2">
        <v>652</v>
      </c>
      <c r="W94" s="2">
        <v>687</v>
      </c>
      <c r="X94" s="2">
        <v>638</v>
      </c>
      <c r="Y94" s="2">
        <v>680</v>
      </c>
      <c r="Z94" s="2">
        <v>731</v>
      </c>
      <c r="AA94" s="2">
        <v>696</v>
      </c>
      <c r="AB94" s="2">
        <v>683</v>
      </c>
      <c r="AC94" s="2">
        <v>714</v>
      </c>
      <c r="AD94" s="2">
        <v>757</v>
      </c>
      <c r="AE94" s="2">
        <v>780</v>
      </c>
      <c r="AF94" s="2">
        <v>832</v>
      </c>
      <c r="AG94" s="2">
        <v>802</v>
      </c>
      <c r="AH94" s="2">
        <v>876</v>
      </c>
      <c r="AI94" s="2">
        <v>870</v>
      </c>
      <c r="AJ94" s="2">
        <v>853</v>
      </c>
      <c r="AK94" s="2">
        <v>915</v>
      </c>
      <c r="AL94" s="2">
        <v>976</v>
      </c>
      <c r="AM94" s="2">
        <v>1002</v>
      </c>
    </row>
    <row r="95" spans="1:39" x14ac:dyDescent="0.3">
      <c r="A95" t="s">
        <v>4</v>
      </c>
      <c r="B95" t="str">
        <f t="shared" si="10"/>
        <v>NorthTransponders</v>
      </c>
      <c r="C95" t="str">
        <f t="shared" si="11"/>
        <v>NorthPlanet</v>
      </c>
      <c r="D95" t="str">
        <f t="shared" si="12"/>
        <v>NorthLuke Skywalker</v>
      </c>
      <c r="E95" t="str">
        <f t="shared" si="13"/>
        <v>TranspondersPlanet</v>
      </c>
      <c r="F95" t="str">
        <f t="shared" si="14"/>
        <v>TranspondersLuke Skywalker</v>
      </c>
      <c r="G95" t="str">
        <f t="shared" si="15"/>
        <v>PlanetLuke Skywalker</v>
      </c>
      <c r="H95" t="str">
        <f t="shared" si="16"/>
        <v>NorthTranspondersPlanet</v>
      </c>
      <c r="I95" t="str">
        <f t="shared" si="17"/>
        <v>NorthTranspondersLuke Skywalker</v>
      </c>
      <c r="J95" t="str">
        <f t="shared" si="18"/>
        <v>TranspondersPlanetLuke Skywalker</v>
      </c>
      <c r="K95" t="str">
        <f t="shared" si="19"/>
        <v>NorthTranspondersPlanetLuke Skywalker</v>
      </c>
      <c r="L95" t="s">
        <v>17</v>
      </c>
      <c r="M95" t="s">
        <v>14</v>
      </c>
      <c r="N95" t="s">
        <v>13</v>
      </c>
      <c r="O95" t="s">
        <v>9</v>
      </c>
      <c r="P95" s="2">
        <v>626</v>
      </c>
      <c r="Q95" s="2">
        <v>651</v>
      </c>
      <c r="R95" s="2">
        <v>702</v>
      </c>
      <c r="S95" s="2">
        <v>651</v>
      </c>
      <c r="T95" s="2">
        <v>678</v>
      </c>
      <c r="U95" s="2">
        <v>700</v>
      </c>
      <c r="V95" s="2">
        <v>647</v>
      </c>
      <c r="W95" s="2">
        <v>670</v>
      </c>
      <c r="X95" s="2">
        <v>723</v>
      </c>
      <c r="Y95" s="2">
        <v>797</v>
      </c>
      <c r="Z95" s="2">
        <v>841</v>
      </c>
      <c r="AA95" s="2">
        <v>781</v>
      </c>
      <c r="AB95" s="2">
        <v>741</v>
      </c>
      <c r="AC95" s="2">
        <v>732</v>
      </c>
      <c r="AD95" s="2">
        <v>764</v>
      </c>
      <c r="AE95" s="2">
        <v>827</v>
      </c>
      <c r="AF95" s="2">
        <v>821</v>
      </c>
      <c r="AG95" s="2">
        <v>774</v>
      </c>
      <c r="AH95" s="2">
        <v>711</v>
      </c>
      <c r="AI95" s="2">
        <v>757</v>
      </c>
      <c r="AJ95" s="2">
        <v>835</v>
      </c>
      <c r="AK95" s="2">
        <v>766</v>
      </c>
      <c r="AL95" s="2">
        <v>713</v>
      </c>
      <c r="AM95" s="2">
        <v>689</v>
      </c>
    </row>
    <row r="96" spans="1:39" x14ac:dyDescent="0.3">
      <c r="A96" t="s">
        <v>4</v>
      </c>
      <c r="B96" t="str">
        <f t="shared" si="10"/>
        <v>NorthTransponders</v>
      </c>
      <c r="C96" t="str">
        <f t="shared" si="11"/>
        <v>NorthPlanet</v>
      </c>
      <c r="D96" t="str">
        <f t="shared" si="12"/>
        <v>NorthHansolo</v>
      </c>
      <c r="E96" t="str">
        <f t="shared" si="13"/>
        <v>TranspondersPlanet</v>
      </c>
      <c r="F96" t="str">
        <f t="shared" si="14"/>
        <v>TranspondersHansolo</v>
      </c>
      <c r="G96" t="str">
        <f t="shared" si="15"/>
        <v>PlanetHansolo</v>
      </c>
      <c r="H96" t="str">
        <f t="shared" si="16"/>
        <v>NorthTranspondersPlanet</v>
      </c>
      <c r="I96" t="str">
        <f t="shared" si="17"/>
        <v>NorthTranspondersHansolo</v>
      </c>
      <c r="J96" t="str">
        <f t="shared" si="18"/>
        <v>TranspondersPlanetHansolo</v>
      </c>
      <c r="K96" t="str">
        <f t="shared" si="19"/>
        <v>NorthTranspondersPlanetHansolo</v>
      </c>
      <c r="L96" t="s">
        <v>17</v>
      </c>
      <c r="M96" t="s">
        <v>14</v>
      </c>
      <c r="N96" t="s">
        <v>13</v>
      </c>
      <c r="O96" t="s">
        <v>10</v>
      </c>
      <c r="P96" s="2">
        <v>936</v>
      </c>
      <c r="Q96" s="2">
        <v>892</v>
      </c>
      <c r="R96" s="2">
        <v>937</v>
      </c>
      <c r="S96" s="2">
        <v>948</v>
      </c>
      <c r="T96" s="2">
        <v>1008</v>
      </c>
      <c r="U96" s="2">
        <v>1058</v>
      </c>
      <c r="V96" s="2">
        <v>1029</v>
      </c>
      <c r="W96" s="2">
        <v>1028</v>
      </c>
      <c r="X96" s="2">
        <v>1003</v>
      </c>
      <c r="Y96" s="2">
        <v>1063</v>
      </c>
      <c r="Z96" s="2">
        <v>1074</v>
      </c>
      <c r="AA96" s="2">
        <v>1037</v>
      </c>
      <c r="AB96" s="2">
        <v>1047</v>
      </c>
      <c r="AC96" s="2">
        <v>1143</v>
      </c>
      <c r="AD96" s="2">
        <v>1091</v>
      </c>
      <c r="AE96" s="2">
        <v>999</v>
      </c>
      <c r="AF96" s="2">
        <v>1006</v>
      </c>
      <c r="AG96" s="2">
        <v>1072</v>
      </c>
      <c r="AH96" s="2">
        <v>1064</v>
      </c>
      <c r="AI96" s="2">
        <v>996</v>
      </c>
      <c r="AJ96" s="2">
        <v>934</v>
      </c>
      <c r="AK96" s="2">
        <v>967</v>
      </c>
      <c r="AL96" s="2">
        <v>890</v>
      </c>
      <c r="AM96" s="2">
        <v>888</v>
      </c>
    </row>
    <row r="97" spans="1:39" x14ac:dyDescent="0.3">
      <c r="A97" t="s">
        <v>4</v>
      </c>
      <c r="B97" t="str">
        <f t="shared" si="10"/>
        <v>NorthTransponders</v>
      </c>
      <c r="C97" t="str">
        <f t="shared" si="11"/>
        <v>NorthPlanet</v>
      </c>
      <c r="D97" t="str">
        <f t="shared" si="12"/>
        <v>NorthChewbacca</v>
      </c>
      <c r="E97" t="str">
        <f t="shared" si="13"/>
        <v>TranspondersPlanet</v>
      </c>
      <c r="F97" t="str">
        <f t="shared" si="14"/>
        <v>TranspondersChewbacca</v>
      </c>
      <c r="G97" t="str">
        <f t="shared" si="15"/>
        <v>PlanetChewbacca</v>
      </c>
      <c r="H97" t="str">
        <f t="shared" si="16"/>
        <v>NorthTranspondersPlanet</v>
      </c>
      <c r="I97" t="str">
        <f t="shared" si="17"/>
        <v>NorthTranspondersChewbacca</v>
      </c>
      <c r="J97" t="str">
        <f t="shared" si="18"/>
        <v>TranspondersPlanetChewbacca</v>
      </c>
      <c r="K97" t="str">
        <f t="shared" si="19"/>
        <v>NorthTranspondersPlanetChewbacca</v>
      </c>
      <c r="L97" t="s">
        <v>17</v>
      </c>
      <c r="M97" t="s">
        <v>14</v>
      </c>
      <c r="N97" t="s">
        <v>13</v>
      </c>
      <c r="O97" t="s">
        <v>11</v>
      </c>
      <c r="P97" s="2">
        <v>502</v>
      </c>
      <c r="Q97" s="2">
        <v>546</v>
      </c>
      <c r="R97" s="2">
        <v>499</v>
      </c>
      <c r="S97" s="2">
        <v>548</v>
      </c>
      <c r="T97" s="2">
        <v>578</v>
      </c>
      <c r="U97" s="2">
        <v>601</v>
      </c>
      <c r="V97" s="2">
        <v>665</v>
      </c>
      <c r="W97" s="2">
        <v>685</v>
      </c>
      <c r="X97" s="2">
        <v>707</v>
      </c>
      <c r="Y97" s="2">
        <v>713</v>
      </c>
      <c r="Z97" s="2">
        <v>725</v>
      </c>
      <c r="AA97" s="2">
        <v>724</v>
      </c>
      <c r="AB97" s="2">
        <v>743</v>
      </c>
      <c r="AC97" s="2">
        <v>694</v>
      </c>
      <c r="AD97" s="2">
        <v>669</v>
      </c>
      <c r="AE97" s="2">
        <v>612</v>
      </c>
      <c r="AF97" s="2">
        <v>639</v>
      </c>
      <c r="AG97" s="2">
        <v>662</v>
      </c>
      <c r="AH97" s="2">
        <v>634</v>
      </c>
      <c r="AI97" s="2">
        <v>673</v>
      </c>
      <c r="AJ97" s="2">
        <v>625</v>
      </c>
      <c r="AK97" s="2">
        <v>578</v>
      </c>
      <c r="AL97" s="2">
        <v>600</v>
      </c>
      <c r="AM97" s="2">
        <v>572</v>
      </c>
    </row>
    <row r="98" spans="1:39" x14ac:dyDescent="0.3">
      <c r="A98" t="s">
        <v>4</v>
      </c>
      <c r="B98" t="str">
        <f t="shared" si="10"/>
        <v>NorthGlue Guns</v>
      </c>
      <c r="C98" t="str">
        <f t="shared" si="11"/>
        <v>NorthEnterprise</v>
      </c>
      <c r="D98" t="str">
        <f t="shared" si="12"/>
        <v>NorthJames Kirk</v>
      </c>
      <c r="E98" t="str">
        <f t="shared" si="13"/>
        <v>Glue GunsEnterprise</v>
      </c>
      <c r="F98" t="str">
        <f t="shared" si="14"/>
        <v>Glue GunsJames Kirk</v>
      </c>
      <c r="G98" t="str">
        <f t="shared" si="15"/>
        <v>EnterpriseJames Kirk</v>
      </c>
      <c r="H98" t="str">
        <f t="shared" si="16"/>
        <v>NorthGlue GunsEnterprise</v>
      </c>
      <c r="I98" t="str">
        <f t="shared" si="17"/>
        <v>NorthGlue GunsJames Kirk</v>
      </c>
      <c r="J98" t="str">
        <f t="shared" si="18"/>
        <v>Glue GunsEnterpriseJames Kirk</v>
      </c>
      <c r="K98" t="str">
        <f t="shared" si="19"/>
        <v>NorthGlue GunsEnterpriseJames Kirk</v>
      </c>
      <c r="L98" t="s">
        <v>17</v>
      </c>
      <c r="M98" t="s">
        <v>15</v>
      </c>
      <c r="N98" t="s">
        <v>7</v>
      </c>
      <c r="O98" t="s">
        <v>8</v>
      </c>
      <c r="P98" s="2">
        <v>719</v>
      </c>
      <c r="Q98" s="2">
        <v>752</v>
      </c>
      <c r="R98" s="2">
        <v>711</v>
      </c>
      <c r="S98" s="2">
        <v>716</v>
      </c>
      <c r="T98" s="2">
        <v>762</v>
      </c>
      <c r="U98" s="2">
        <v>723</v>
      </c>
      <c r="V98" s="2">
        <v>667</v>
      </c>
      <c r="W98" s="2">
        <v>700</v>
      </c>
      <c r="X98" s="2">
        <v>660</v>
      </c>
      <c r="Y98" s="2">
        <v>601</v>
      </c>
      <c r="Z98" s="2">
        <v>666</v>
      </c>
      <c r="AA98" s="2">
        <v>652</v>
      </c>
      <c r="AB98" s="2">
        <v>684</v>
      </c>
      <c r="AC98" s="2">
        <v>703</v>
      </c>
      <c r="AD98" s="2">
        <v>639</v>
      </c>
      <c r="AE98" s="2">
        <v>704</v>
      </c>
      <c r="AF98" s="2">
        <v>740</v>
      </c>
      <c r="AG98" s="2">
        <v>786</v>
      </c>
      <c r="AH98" s="2">
        <v>809</v>
      </c>
      <c r="AI98" s="2">
        <v>750</v>
      </c>
      <c r="AJ98" s="2">
        <v>825</v>
      </c>
      <c r="AK98" s="2">
        <v>834</v>
      </c>
      <c r="AL98" s="2">
        <v>857</v>
      </c>
      <c r="AM98" s="2">
        <v>820</v>
      </c>
    </row>
    <row r="99" spans="1:39" x14ac:dyDescent="0.3">
      <c r="A99" t="s">
        <v>4</v>
      </c>
      <c r="B99" t="str">
        <f t="shared" si="10"/>
        <v>NorthGlue Guns</v>
      </c>
      <c r="C99" t="str">
        <f t="shared" si="11"/>
        <v>NorthEnterprise</v>
      </c>
      <c r="D99" t="str">
        <f t="shared" si="12"/>
        <v>NorthLuke Skywalker</v>
      </c>
      <c r="E99" t="str">
        <f t="shared" si="13"/>
        <v>Glue GunsEnterprise</v>
      </c>
      <c r="F99" t="str">
        <f t="shared" si="14"/>
        <v>Glue GunsLuke Skywalker</v>
      </c>
      <c r="G99" t="str">
        <f t="shared" si="15"/>
        <v>EnterpriseLuke Skywalker</v>
      </c>
      <c r="H99" t="str">
        <f t="shared" si="16"/>
        <v>NorthGlue GunsEnterprise</v>
      </c>
      <c r="I99" t="str">
        <f t="shared" si="17"/>
        <v>NorthGlue GunsLuke Skywalker</v>
      </c>
      <c r="J99" t="str">
        <f t="shared" si="18"/>
        <v>Glue GunsEnterpriseLuke Skywalker</v>
      </c>
      <c r="K99" t="str">
        <f t="shared" si="19"/>
        <v>NorthGlue GunsEnterpriseLuke Skywalker</v>
      </c>
      <c r="L99" t="s">
        <v>17</v>
      </c>
      <c r="M99" t="s">
        <v>15</v>
      </c>
      <c r="N99" t="s">
        <v>7</v>
      </c>
      <c r="O99" t="s">
        <v>9</v>
      </c>
      <c r="P99" s="2">
        <v>523</v>
      </c>
      <c r="Q99" s="2">
        <v>495</v>
      </c>
      <c r="R99" s="2">
        <v>530</v>
      </c>
      <c r="S99" s="2">
        <v>502</v>
      </c>
      <c r="T99" s="2">
        <v>512</v>
      </c>
      <c r="U99" s="2">
        <v>471</v>
      </c>
      <c r="V99" s="2">
        <v>446</v>
      </c>
      <c r="W99" s="2">
        <v>485</v>
      </c>
      <c r="X99" s="2">
        <v>442</v>
      </c>
      <c r="Y99" s="2">
        <v>446</v>
      </c>
      <c r="Z99" s="2">
        <v>424</v>
      </c>
      <c r="AA99" s="2">
        <v>445</v>
      </c>
      <c r="AB99" s="2">
        <v>446</v>
      </c>
      <c r="AC99" s="2">
        <v>461</v>
      </c>
      <c r="AD99" s="2">
        <v>453</v>
      </c>
      <c r="AE99" s="2">
        <v>443</v>
      </c>
      <c r="AF99" s="2">
        <v>422</v>
      </c>
      <c r="AG99" s="2">
        <v>441</v>
      </c>
      <c r="AH99" s="2">
        <v>464</v>
      </c>
      <c r="AI99" s="2">
        <v>488</v>
      </c>
      <c r="AJ99" s="2">
        <v>464</v>
      </c>
      <c r="AK99" s="2">
        <v>489</v>
      </c>
      <c r="AL99" s="2">
        <v>460</v>
      </c>
      <c r="AM99" s="2">
        <v>435</v>
      </c>
    </row>
    <row r="100" spans="1:39" x14ac:dyDescent="0.3">
      <c r="A100" t="s">
        <v>4</v>
      </c>
      <c r="B100" t="str">
        <f t="shared" si="10"/>
        <v>NorthGlue Guns</v>
      </c>
      <c r="C100" t="str">
        <f t="shared" si="11"/>
        <v>NorthEnterprise</v>
      </c>
      <c r="D100" t="str">
        <f t="shared" si="12"/>
        <v>NorthHansolo</v>
      </c>
      <c r="E100" t="str">
        <f t="shared" si="13"/>
        <v>Glue GunsEnterprise</v>
      </c>
      <c r="F100" t="str">
        <f t="shared" si="14"/>
        <v>Glue GunsHansolo</v>
      </c>
      <c r="G100" t="str">
        <f t="shared" si="15"/>
        <v>EnterpriseHansolo</v>
      </c>
      <c r="H100" t="str">
        <f t="shared" si="16"/>
        <v>NorthGlue GunsEnterprise</v>
      </c>
      <c r="I100" t="str">
        <f t="shared" si="17"/>
        <v>NorthGlue GunsHansolo</v>
      </c>
      <c r="J100" t="str">
        <f t="shared" si="18"/>
        <v>Glue GunsEnterpriseHansolo</v>
      </c>
      <c r="K100" t="str">
        <f t="shared" si="19"/>
        <v>NorthGlue GunsEnterpriseHansolo</v>
      </c>
      <c r="L100" t="s">
        <v>17</v>
      </c>
      <c r="M100" t="s">
        <v>15</v>
      </c>
      <c r="N100" t="s">
        <v>7</v>
      </c>
      <c r="O100" t="s">
        <v>10</v>
      </c>
      <c r="P100" s="2">
        <v>609</v>
      </c>
      <c r="Q100" s="2">
        <v>583</v>
      </c>
      <c r="R100" s="2">
        <v>611</v>
      </c>
      <c r="S100" s="2">
        <v>666</v>
      </c>
      <c r="T100" s="2">
        <v>722</v>
      </c>
      <c r="U100" s="2">
        <v>684</v>
      </c>
      <c r="V100" s="2">
        <v>715</v>
      </c>
      <c r="W100" s="2">
        <v>667</v>
      </c>
      <c r="X100" s="2">
        <v>718</v>
      </c>
      <c r="Y100" s="2">
        <v>738</v>
      </c>
      <c r="Z100" s="2">
        <v>816</v>
      </c>
      <c r="AA100" s="2">
        <v>780</v>
      </c>
      <c r="AB100" s="2">
        <v>754</v>
      </c>
      <c r="AC100" s="2">
        <v>716</v>
      </c>
      <c r="AD100" s="2">
        <v>783</v>
      </c>
      <c r="AE100" s="2">
        <v>727</v>
      </c>
      <c r="AF100" s="2">
        <v>750</v>
      </c>
      <c r="AG100" s="2">
        <v>709</v>
      </c>
      <c r="AH100" s="2">
        <v>659</v>
      </c>
      <c r="AI100" s="2">
        <v>706</v>
      </c>
      <c r="AJ100" s="2">
        <v>773</v>
      </c>
      <c r="AK100" s="2">
        <v>753</v>
      </c>
      <c r="AL100" s="2">
        <v>740</v>
      </c>
      <c r="AM100" s="2">
        <v>690</v>
      </c>
    </row>
    <row r="101" spans="1:39" x14ac:dyDescent="0.3">
      <c r="A101" t="s">
        <v>4</v>
      </c>
      <c r="B101" t="str">
        <f t="shared" si="10"/>
        <v>NorthGlue Guns</v>
      </c>
      <c r="C101" t="str">
        <f t="shared" si="11"/>
        <v>NorthEnterprise</v>
      </c>
      <c r="D101" t="str">
        <f t="shared" si="12"/>
        <v>NorthChewbacca</v>
      </c>
      <c r="E101" t="str">
        <f t="shared" si="13"/>
        <v>Glue GunsEnterprise</v>
      </c>
      <c r="F101" t="str">
        <f t="shared" si="14"/>
        <v>Glue GunsChewbacca</v>
      </c>
      <c r="G101" t="str">
        <f t="shared" si="15"/>
        <v>EnterpriseChewbacca</v>
      </c>
      <c r="H101" t="str">
        <f t="shared" si="16"/>
        <v>NorthGlue GunsEnterprise</v>
      </c>
      <c r="I101" t="str">
        <f t="shared" si="17"/>
        <v>NorthGlue GunsChewbacca</v>
      </c>
      <c r="J101" t="str">
        <f t="shared" si="18"/>
        <v>Glue GunsEnterpriseChewbacca</v>
      </c>
      <c r="K101" t="str">
        <f t="shared" si="19"/>
        <v>NorthGlue GunsEnterpriseChewbacca</v>
      </c>
      <c r="L101" t="s">
        <v>17</v>
      </c>
      <c r="M101" t="s">
        <v>15</v>
      </c>
      <c r="N101" t="s">
        <v>7</v>
      </c>
      <c r="O101" t="s">
        <v>11</v>
      </c>
      <c r="P101" s="2">
        <v>721</v>
      </c>
      <c r="Q101" s="2">
        <v>739</v>
      </c>
      <c r="R101" s="2">
        <v>815</v>
      </c>
      <c r="S101" s="2">
        <v>761</v>
      </c>
      <c r="T101" s="2">
        <v>801</v>
      </c>
      <c r="U101" s="2">
        <v>794</v>
      </c>
      <c r="V101" s="2">
        <v>795</v>
      </c>
      <c r="W101" s="2">
        <v>881</v>
      </c>
      <c r="X101" s="2">
        <v>811</v>
      </c>
      <c r="Y101" s="2">
        <v>891</v>
      </c>
      <c r="Z101" s="2">
        <v>878</v>
      </c>
      <c r="AA101" s="2">
        <v>844</v>
      </c>
      <c r="AB101" s="2">
        <v>769</v>
      </c>
      <c r="AC101" s="2">
        <v>750</v>
      </c>
      <c r="AD101" s="2">
        <v>778</v>
      </c>
      <c r="AE101" s="2">
        <v>787</v>
      </c>
      <c r="AF101" s="2">
        <v>732</v>
      </c>
      <c r="AG101" s="2">
        <v>797</v>
      </c>
      <c r="AH101" s="2">
        <v>731</v>
      </c>
      <c r="AI101" s="2">
        <v>783</v>
      </c>
      <c r="AJ101" s="2">
        <v>861</v>
      </c>
      <c r="AK101" s="2">
        <v>893</v>
      </c>
      <c r="AL101" s="2">
        <v>877</v>
      </c>
      <c r="AM101" s="2">
        <v>886</v>
      </c>
    </row>
    <row r="102" spans="1:39" x14ac:dyDescent="0.3">
      <c r="A102" t="s">
        <v>4</v>
      </c>
      <c r="B102" t="str">
        <f t="shared" si="10"/>
        <v>NorthGlue Guns</v>
      </c>
      <c r="C102" t="str">
        <f t="shared" si="11"/>
        <v>NorthGalaxy</v>
      </c>
      <c r="D102" t="str">
        <f t="shared" si="12"/>
        <v>NorthJames Kirk</v>
      </c>
      <c r="E102" t="str">
        <f t="shared" si="13"/>
        <v>Glue GunsGalaxy</v>
      </c>
      <c r="F102" t="str">
        <f t="shared" si="14"/>
        <v>Glue GunsJames Kirk</v>
      </c>
      <c r="G102" t="str">
        <f t="shared" si="15"/>
        <v>GalaxyJames Kirk</v>
      </c>
      <c r="H102" t="str">
        <f t="shared" si="16"/>
        <v>NorthGlue GunsGalaxy</v>
      </c>
      <c r="I102" t="str">
        <f t="shared" si="17"/>
        <v>NorthGlue GunsJames Kirk</v>
      </c>
      <c r="J102" t="str">
        <f t="shared" si="18"/>
        <v>Glue GunsGalaxyJames Kirk</v>
      </c>
      <c r="K102" t="str">
        <f t="shared" si="19"/>
        <v>NorthGlue GunsGalaxyJames Kirk</v>
      </c>
      <c r="L102" t="s">
        <v>17</v>
      </c>
      <c r="M102" t="s">
        <v>15</v>
      </c>
      <c r="N102" t="s">
        <v>12</v>
      </c>
      <c r="O102" t="s">
        <v>8</v>
      </c>
      <c r="P102" s="2">
        <v>732</v>
      </c>
      <c r="Q102" s="2">
        <v>785</v>
      </c>
      <c r="R102" s="2">
        <v>790</v>
      </c>
      <c r="S102" s="2">
        <v>781</v>
      </c>
      <c r="T102" s="2">
        <v>748</v>
      </c>
      <c r="U102" s="2">
        <v>800</v>
      </c>
      <c r="V102" s="2">
        <v>815</v>
      </c>
      <c r="W102" s="2">
        <v>883</v>
      </c>
      <c r="X102" s="2">
        <v>948</v>
      </c>
      <c r="Y102" s="2">
        <v>960</v>
      </c>
      <c r="Z102" s="2">
        <v>1020</v>
      </c>
      <c r="AA102" s="2">
        <v>1025</v>
      </c>
      <c r="AB102" s="2">
        <v>1065</v>
      </c>
      <c r="AC102" s="2">
        <v>1119</v>
      </c>
      <c r="AD102" s="2">
        <v>1100</v>
      </c>
      <c r="AE102" s="2">
        <v>1159</v>
      </c>
      <c r="AF102" s="2">
        <v>1244</v>
      </c>
      <c r="AG102" s="2">
        <v>1242</v>
      </c>
      <c r="AH102" s="2">
        <v>1343</v>
      </c>
      <c r="AI102" s="2">
        <v>1305</v>
      </c>
      <c r="AJ102" s="2">
        <v>1440</v>
      </c>
      <c r="AK102" s="2">
        <v>1419</v>
      </c>
      <c r="AL102" s="2">
        <v>1439</v>
      </c>
      <c r="AM102" s="2">
        <v>1539</v>
      </c>
    </row>
    <row r="103" spans="1:39" x14ac:dyDescent="0.3">
      <c r="A103" t="s">
        <v>4</v>
      </c>
      <c r="B103" t="str">
        <f t="shared" si="10"/>
        <v>NorthGlue Guns</v>
      </c>
      <c r="C103" t="str">
        <f t="shared" si="11"/>
        <v>NorthGalaxy</v>
      </c>
      <c r="D103" t="str">
        <f t="shared" si="12"/>
        <v>NorthLuke Skywalker</v>
      </c>
      <c r="E103" t="str">
        <f t="shared" si="13"/>
        <v>Glue GunsGalaxy</v>
      </c>
      <c r="F103" t="str">
        <f t="shared" si="14"/>
        <v>Glue GunsLuke Skywalker</v>
      </c>
      <c r="G103" t="str">
        <f t="shared" si="15"/>
        <v>GalaxyLuke Skywalker</v>
      </c>
      <c r="H103" t="str">
        <f t="shared" si="16"/>
        <v>NorthGlue GunsGalaxy</v>
      </c>
      <c r="I103" t="str">
        <f t="shared" si="17"/>
        <v>NorthGlue GunsLuke Skywalker</v>
      </c>
      <c r="J103" t="str">
        <f t="shared" si="18"/>
        <v>Glue GunsGalaxyLuke Skywalker</v>
      </c>
      <c r="K103" t="str">
        <f t="shared" si="19"/>
        <v>NorthGlue GunsGalaxyLuke Skywalker</v>
      </c>
      <c r="L103" t="s">
        <v>17</v>
      </c>
      <c r="M103" t="s">
        <v>15</v>
      </c>
      <c r="N103" t="s">
        <v>12</v>
      </c>
      <c r="O103" t="s">
        <v>9</v>
      </c>
      <c r="P103" s="2">
        <v>526</v>
      </c>
      <c r="Q103" s="2">
        <v>494</v>
      </c>
      <c r="R103" s="2">
        <v>482</v>
      </c>
      <c r="S103" s="2">
        <v>522</v>
      </c>
      <c r="T103" s="2">
        <v>509</v>
      </c>
      <c r="U103" s="2">
        <v>466</v>
      </c>
      <c r="V103" s="2">
        <v>502</v>
      </c>
      <c r="W103" s="2">
        <v>554</v>
      </c>
      <c r="X103" s="2">
        <v>522</v>
      </c>
      <c r="Y103" s="2">
        <v>557</v>
      </c>
      <c r="Z103" s="2">
        <v>605</v>
      </c>
      <c r="AA103" s="2">
        <v>633</v>
      </c>
      <c r="AB103" s="2">
        <v>650</v>
      </c>
      <c r="AC103" s="2">
        <v>682</v>
      </c>
      <c r="AD103" s="2">
        <v>679</v>
      </c>
      <c r="AE103" s="2">
        <v>740</v>
      </c>
      <c r="AF103" s="2">
        <v>754</v>
      </c>
      <c r="AG103" s="2">
        <v>802</v>
      </c>
      <c r="AH103" s="2">
        <v>875</v>
      </c>
      <c r="AI103" s="2">
        <v>867</v>
      </c>
      <c r="AJ103" s="2">
        <v>894</v>
      </c>
      <c r="AK103" s="2">
        <v>831</v>
      </c>
      <c r="AL103" s="2">
        <v>827</v>
      </c>
      <c r="AM103" s="2">
        <v>764</v>
      </c>
    </row>
    <row r="104" spans="1:39" x14ac:dyDescent="0.3">
      <c r="A104" t="s">
        <v>4</v>
      </c>
      <c r="B104" t="str">
        <f t="shared" si="10"/>
        <v>NorthGlue Guns</v>
      </c>
      <c r="C104" t="str">
        <f t="shared" si="11"/>
        <v>NorthGalaxy</v>
      </c>
      <c r="D104" t="str">
        <f t="shared" si="12"/>
        <v>NorthHansolo</v>
      </c>
      <c r="E104" t="str">
        <f t="shared" si="13"/>
        <v>Glue GunsGalaxy</v>
      </c>
      <c r="F104" t="str">
        <f t="shared" si="14"/>
        <v>Glue GunsHansolo</v>
      </c>
      <c r="G104" t="str">
        <f t="shared" si="15"/>
        <v>GalaxyHansolo</v>
      </c>
      <c r="H104" t="str">
        <f t="shared" si="16"/>
        <v>NorthGlue GunsGalaxy</v>
      </c>
      <c r="I104" t="str">
        <f t="shared" si="17"/>
        <v>NorthGlue GunsHansolo</v>
      </c>
      <c r="J104" t="str">
        <f t="shared" si="18"/>
        <v>Glue GunsGalaxyHansolo</v>
      </c>
      <c r="K104" t="str">
        <f t="shared" si="19"/>
        <v>NorthGlue GunsGalaxyHansolo</v>
      </c>
      <c r="L104" t="s">
        <v>17</v>
      </c>
      <c r="M104" t="s">
        <v>15</v>
      </c>
      <c r="N104" t="s">
        <v>12</v>
      </c>
      <c r="O104" t="s">
        <v>10</v>
      </c>
      <c r="P104" s="2">
        <v>570</v>
      </c>
      <c r="Q104" s="2">
        <v>572</v>
      </c>
      <c r="R104" s="2">
        <v>633</v>
      </c>
      <c r="S104" s="2">
        <v>587</v>
      </c>
      <c r="T104" s="2">
        <v>622</v>
      </c>
      <c r="U104" s="2">
        <v>670</v>
      </c>
      <c r="V104" s="2">
        <v>686</v>
      </c>
      <c r="W104" s="2">
        <v>744</v>
      </c>
      <c r="X104" s="2">
        <v>712</v>
      </c>
      <c r="Y104" s="2">
        <v>747</v>
      </c>
      <c r="Z104" s="2">
        <v>810</v>
      </c>
      <c r="AA104" s="2">
        <v>807</v>
      </c>
      <c r="AB104" s="2">
        <v>801</v>
      </c>
      <c r="AC104" s="2">
        <v>788</v>
      </c>
      <c r="AD104" s="2">
        <v>820</v>
      </c>
      <c r="AE104" s="2">
        <v>839</v>
      </c>
      <c r="AF104" s="2">
        <v>808</v>
      </c>
      <c r="AG104" s="2">
        <v>750</v>
      </c>
      <c r="AH104" s="2">
        <v>757</v>
      </c>
      <c r="AI104" s="2">
        <v>755</v>
      </c>
      <c r="AJ104" s="2">
        <v>818</v>
      </c>
      <c r="AK104" s="2">
        <v>816</v>
      </c>
      <c r="AL104" s="2">
        <v>790</v>
      </c>
      <c r="AM104" s="2">
        <v>743</v>
      </c>
    </row>
    <row r="105" spans="1:39" x14ac:dyDescent="0.3">
      <c r="A105" t="s">
        <v>4</v>
      </c>
      <c r="B105" t="str">
        <f t="shared" si="10"/>
        <v>NorthGlue Guns</v>
      </c>
      <c r="C105" t="str">
        <f t="shared" si="11"/>
        <v>NorthGalaxy</v>
      </c>
      <c r="D105" t="str">
        <f t="shared" si="12"/>
        <v>NorthChewbacca</v>
      </c>
      <c r="E105" t="str">
        <f t="shared" si="13"/>
        <v>Glue GunsGalaxy</v>
      </c>
      <c r="F105" t="str">
        <f t="shared" si="14"/>
        <v>Glue GunsChewbacca</v>
      </c>
      <c r="G105" t="str">
        <f t="shared" si="15"/>
        <v>GalaxyChewbacca</v>
      </c>
      <c r="H105" t="str">
        <f t="shared" si="16"/>
        <v>NorthGlue GunsGalaxy</v>
      </c>
      <c r="I105" t="str">
        <f t="shared" si="17"/>
        <v>NorthGlue GunsChewbacca</v>
      </c>
      <c r="J105" t="str">
        <f t="shared" si="18"/>
        <v>Glue GunsGalaxyChewbacca</v>
      </c>
      <c r="K105" t="str">
        <f t="shared" si="19"/>
        <v>NorthGlue GunsGalaxyChewbacca</v>
      </c>
      <c r="L105" t="s">
        <v>17</v>
      </c>
      <c r="M105" t="s">
        <v>15</v>
      </c>
      <c r="N105" t="s">
        <v>12</v>
      </c>
      <c r="O105" t="s">
        <v>11</v>
      </c>
      <c r="P105" s="2">
        <v>748</v>
      </c>
      <c r="Q105" s="2">
        <v>806</v>
      </c>
      <c r="R105" s="2">
        <v>843</v>
      </c>
      <c r="S105" s="2">
        <v>884</v>
      </c>
      <c r="T105" s="2">
        <v>973</v>
      </c>
      <c r="U105" s="2">
        <v>1035</v>
      </c>
      <c r="V105" s="2">
        <v>1034</v>
      </c>
      <c r="W105" s="2">
        <v>1070</v>
      </c>
      <c r="X105" s="2">
        <v>984</v>
      </c>
      <c r="Y105" s="2">
        <v>1086</v>
      </c>
      <c r="Z105" s="2">
        <v>1132</v>
      </c>
      <c r="AA105" s="2">
        <v>1243</v>
      </c>
      <c r="AB105" s="2">
        <v>1241</v>
      </c>
      <c r="AC105" s="2">
        <v>1135</v>
      </c>
      <c r="AD105" s="2">
        <v>1108</v>
      </c>
      <c r="AE105" s="2">
        <v>1094</v>
      </c>
      <c r="AF105" s="2">
        <v>1165</v>
      </c>
      <c r="AG105" s="2">
        <v>1152</v>
      </c>
      <c r="AH105" s="2">
        <v>1209</v>
      </c>
      <c r="AI105" s="2">
        <v>1299</v>
      </c>
      <c r="AJ105" s="2">
        <v>1231</v>
      </c>
      <c r="AK105" s="2">
        <v>1166</v>
      </c>
      <c r="AL105" s="2">
        <v>1192</v>
      </c>
      <c r="AM105" s="2">
        <v>1265</v>
      </c>
    </row>
    <row r="106" spans="1:39" x14ac:dyDescent="0.3">
      <c r="A106" t="s">
        <v>4</v>
      </c>
      <c r="B106" t="str">
        <f t="shared" si="10"/>
        <v>NorthGlue Guns</v>
      </c>
      <c r="C106" t="str">
        <f t="shared" si="11"/>
        <v>NorthPlanet</v>
      </c>
      <c r="D106" t="str">
        <f t="shared" si="12"/>
        <v>NorthJames Kirk</v>
      </c>
      <c r="E106" t="str">
        <f t="shared" si="13"/>
        <v>Glue GunsPlanet</v>
      </c>
      <c r="F106" t="str">
        <f t="shared" si="14"/>
        <v>Glue GunsJames Kirk</v>
      </c>
      <c r="G106" t="str">
        <f t="shared" si="15"/>
        <v>PlanetJames Kirk</v>
      </c>
      <c r="H106" t="str">
        <f t="shared" si="16"/>
        <v>NorthGlue GunsPlanet</v>
      </c>
      <c r="I106" t="str">
        <f t="shared" si="17"/>
        <v>NorthGlue GunsJames Kirk</v>
      </c>
      <c r="J106" t="str">
        <f t="shared" si="18"/>
        <v>Glue GunsPlanetJames Kirk</v>
      </c>
      <c r="K106" t="str">
        <f t="shared" si="19"/>
        <v>NorthGlue GunsPlanetJames Kirk</v>
      </c>
      <c r="L106" t="s">
        <v>17</v>
      </c>
      <c r="M106" t="s">
        <v>15</v>
      </c>
      <c r="N106" t="s">
        <v>13</v>
      </c>
      <c r="O106" t="s">
        <v>8</v>
      </c>
      <c r="P106" s="2">
        <v>502</v>
      </c>
      <c r="Q106" s="2">
        <v>459</v>
      </c>
      <c r="R106" s="2">
        <v>456</v>
      </c>
      <c r="S106" s="2">
        <v>442</v>
      </c>
      <c r="T106" s="2">
        <v>452</v>
      </c>
      <c r="U106" s="2">
        <v>499</v>
      </c>
      <c r="V106" s="2">
        <v>524</v>
      </c>
      <c r="W106" s="2">
        <v>552</v>
      </c>
      <c r="X106" s="2">
        <v>531</v>
      </c>
      <c r="Y106" s="2">
        <v>521</v>
      </c>
      <c r="Z106" s="2">
        <v>476</v>
      </c>
      <c r="AA106" s="2">
        <v>512</v>
      </c>
      <c r="AB106" s="2">
        <v>468</v>
      </c>
      <c r="AC106" s="2">
        <v>464</v>
      </c>
      <c r="AD106" s="2">
        <v>503</v>
      </c>
      <c r="AE106" s="2">
        <v>479</v>
      </c>
      <c r="AF106" s="2">
        <v>483</v>
      </c>
      <c r="AG106" s="2">
        <v>445</v>
      </c>
      <c r="AH106" s="2">
        <v>436</v>
      </c>
      <c r="AI106" s="2">
        <v>417</v>
      </c>
      <c r="AJ106" s="2">
        <v>458</v>
      </c>
      <c r="AK106" s="2">
        <v>478</v>
      </c>
      <c r="AL106" s="2">
        <v>495</v>
      </c>
      <c r="AM106" s="2">
        <v>456</v>
      </c>
    </row>
    <row r="107" spans="1:39" x14ac:dyDescent="0.3">
      <c r="A107" t="s">
        <v>4</v>
      </c>
      <c r="B107" t="str">
        <f t="shared" si="10"/>
        <v>NorthGlue Guns</v>
      </c>
      <c r="C107" t="str">
        <f t="shared" si="11"/>
        <v>NorthPlanet</v>
      </c>
      <c r="D107" t="str">
        <f t="shared" si="12"/>
        <v>NorthLuke Skywalker</v>
      </c>
      <c r="E107" t="str">
        <f t="shared" si="13"/>
        <v>Glue GunsPlanet</v>
      </c>
      <c r="F107" t="str">
        <f t="shared" si="14"/>
        <v>Glue GunsLuke Skywalker</v>
      </c>
      <c r="G107" t="str">
        <f t="shared" si="15"/>
        <v>PlanetLuke Skywalker</v>
      </c>
      <c r="H107" t="str">
        <f t="shared" si="16"/>
        <v>NorthGlue GunsPlanet</v>
      </c>
      <c r="I107" t="str">
        <f t="shared" si="17"/>
        <v>NorthGlue GunsLuke Skywalker</v>
      </c>
      <c r="J107" t="str">
        <f t="shared" si="18"/>
        <v>Glue GunsPlanetLuke Skywalker</v>
      </c>
      <c r="K107" t="str">
        <f t="shared" si="19"/>
        <v>NorthGlue GunsPlanetLuke Skywalker</v>
      </c>
      <c r="L107" t="s">
        <v>17</v>
      </c>
      <c r="M107" t="s">
        <v>15</v>
      </c>
      <c r="N107" t="s">
        <v>13</v>
      </c>
      <c r="O107" t="s">
        <v>9</v>
      </c>
      <c r="P107" s="2">
        <v>807</v>
      </c>
      <c r="Q107" s="2">
        <v>815</v>
      </c>
      <c r="R107" s="2">
        <v>808</v>
      </c>
      <c r="S107" s="2">
        <v>816</v>
      </c>
      <c r="T107" s="2">
        <v>842</v>
      </c>
      <c r="U107" s="2">
        <v>858</v>
      </c>
      <c r="V107" s="2">
        <v>914</v>
      </c>
      <c r="W107" s="2">
        <v>851</v>
      </c>
      <c r="X107" s="2">
        <v>808</v>
      </c>
      <c r="Y107" s="2">
        <v>879</v>
      </c>
      <c r="Z107" s="2">
        <v>889</v>
      </c>
      <c r="AA107" s="2">
        <v>864</v>
      </c>
      <c r="AB107" s="2">
        <v>837</v>
      </c>
      <c r="AC107" s="2">
        <v>916</v>
      </c>
      <c r="AD107" s="2">
        <v>896</v>
      </c>
      <c r="AE107" s="2">
        <v>847</v>
      </c>
      <c r="AF107" s="2">
        <v>796</v>
      </c>
      <c r="AG107" s="2">
        <v>819</v>
      </c>
      <c r="AH107" s="2">
        <v>779</v>
      </c>
      <c r="AI107" s="2">
        <v>753</v>
      </c>
      <c r="AJ107" s="2">
        <v>764</v>
      </c>
      <c r="AK107" s="2">
        <v>701</v>
      </c>
      <c r="AL107" s="2">
        <v>699</v>
      </c>
      <c r="AM107" s="2">
        <v>724</v>
      </c>
    </row>
    <row r="108" spans="1:39" x14ac:dyDescent="0.3">
      <c r="A108" t="s">
        <v>4</v>
      </c>
      <c r="B108" t="str">
        <f t="shared" si="10"/>
        <v>NorthGlue Guns</v>
      </c>
      <c r="C108" t="str">
        <f t="shared" si="11"/>
        <v>NorthPlanet</v>
      </c>
      <c r="D108" t="str">
        <f t="shared" si="12"/>
        <v>NorthHansolo</v>
      </c>
      <c r="E108" t="str">
        <f t="shared" si="13"/>
        <v>Glue GunsPlanet</v>
      </c>
      <c r="F108" t="str">
        <f t="shared" si="14"/>
        <v>Glue GunsHansolo</v>
      </c>
      <c r="G108" t="str">
        <f t="shared" si="15"/>
        <v>PlanetHansolo</v>
      </c>
      <c r="H108" t="str">
        <f t="shared" si="16"/>
        <v>NorthGlue GunsPlanet</v>
      </c>
      <c r="I108" t="str">
        <f t="shared" si="17"/>
        <v>NorthGlue GunsHansolo</v>
      </c>
      <c r="J108" t="str">
        <f t="shared" si="18"/>
        <v>Glue GunsPlanetHansolo</v>
      </c>
      <c r="K108" t="str">
        <f t="shared" si="19"/>
        <v>NorthGlue GunsPlanetHansolo</v>
      </c>
      <c r="L108" t="s">
        <v>17</v>
      </c>
      <c r="M108" t="s">
        <v>15</v>
      </c>
      <c r="N108" t="s">
        <v>13</v>
      </c>
      <c r="O108" t="s">
        <v>10</v>
      </c>
      <c r="P108" s="2">
        <v>776</v>
      </c>
      <c r="Q108" s="2">
        <v>836</v>
      </c>
      <c r="R108" s="2">
        <v>804</v>
      </c>
      <c r="S108" s="2">
        <v>744</v>
      </c>
      <c r="T108" s="2">
        <v>698</v>
      </c>
      <c r="U108" s="2">
        <v>652</v>
      </c>
      <c r="V108" s="2">
        <v>630</v>
      </c>
      <c r="W108" s="2">
        <v>608</v>
      </c>
      <c r="X108" s="2">
        <v>646</v>
      </c>
      <c r="Y108" s="2">
        <v>611</v>
      </c>
      <c r="Z108" s="2">
        <v>585</v>
      </c>
      <c r="AA108" s="2">
        <v>625</v>
      </c>
      <c r="AB108" s="2">
        <v>587</v>
      </c>
      <c r="AC108" s="2">
        <v>540</v>
      </c>
      <c r="AD108" s="2">
        <v>556</v>
      </c>
      <c r="AE108" s="2">
        <v>598</v>
      </c>
      <c r="AF108" s="2">
        <v>628</v>
      </c>
      <c r="AG108" s="2">
        <v>587</v>
      </c>
      <c r="AH108" s="2">
        <v>599</v>
      </c>
      <c r="AI108" s="2">
        <v>610</v>
      </c>
      <c r="AJ108" s="2">
        <v>621</v>
      </c>
      <c r="AK108" s="2">
        <v>595</v>
      </c>
      <c r="AL108" s="2">
        <v>561</v>
      </c>
      <c r="AM108" s="2">
        <v>609</v>
      </c>
    </row>
    <row r="109" spans="1:39" x14ac:dyDescent="0.3">
      <c r="A109" t="s">
        <v>4</v>
      </c>
      <c r="B109" t="str">
        <f t="shared" si="10"/>
        <v>NorthGlue Guns</v>
      </c>
      <c r="C109" t="str">
        <f t="shared" si="11"/>
        <v>NorthPlanet</v>
      </c>
      <c r="D109" t="str">
        <f t="shared" si="12"/>
        <v>NorthChewbacca</v>
      </c>
      <c r="E109" t="str">
        <f t="shared" si="13"/>
        <v>Glue GunsPlanet</v>
      </c>
      <c r="F109" t="str">
        <f t="shared" si="14"/>
        <v>Glue GunsChewbacca</v>
      </c>
      <c r="G109" t="str">
        <f t="shared" si="15"/>
        <v>PlanetChewbacca</v>
      </c>
      <c r="H109" t="str">
        <f t="shared" si="16"/>
        <v>NorthGlue GunsPlanet</v>
      </c>
      <c r="I109" t="str">
        <f t="shared" si="17"/>
        <v>NorthGlue GunsChewbacca</v>
      </c>
      <c r="J109" t="str">
        <f t="shared" si="18"/>
        <v>Glue GunsPlanetChewbacca</v>
      </c>
      <c r="K109" t="str">
        <f t="shared" si="19"/>
        <v>NorthGlue GunsPlanetChewbacca</v>
      </c>
      <c r="L109" t="s">
        <v>17</v>
      </c>
      <c r="M109" t="s">
        <v>15</v>
      </c>
      <c r="N109" t="s">
        <v>13</v>
      </c>
      <c r="O109" t="s">
        <v>11</v>
      </c>
      <c r="P109" s="2">
        <v>802</v>
      </c>
      <c r="Q109" s="2">
        <v>768</v>
      </c>
      <c r="R109" s="2">
        <v>824</v>
      </c>
      <c r="S109" s="2">
        <v>903</v>
      </c>
      <c r="T109" s="2">
        <v>929</v>
      </c>
      <c r="U109" s="2">
        <v>885</v>
      </c>
      <c r="V109" s="2">
        <v>877</v>
      </c>
      <c r="W109" s="2">
        <v>819</v>
      </c>
      <c r="X109" s="2">
        <v>817</v>
      </c>
      <c r="Y109" s="2">
        <v>900</v>
      </c>
      <c r="Z109" s="2">
        <v>848</v>
      </c>
      <c r="AA109" s="2">
        <v>907</v>
      </c>
      <c r="AB109" s="2">
        <v>915</v>
      </c>
      <c r="AC109" s="2">
        <v>947</v>
      </c>
      <c r="AD109" s="2">
        <v>1042</v>
      </c>
      <c r="AE109" s="2">
        <v>1145</v>
      </c>
      <c r="AF109" s="2">
        <v>1164</v>
      </c>
      <c r="AG109" s="2">
        <v>1210</v>
      </c>
      <c r="AH109" s="2">
        <v>1225</v>
      </c>
      <c r="AI109" s="2">
        <v>1313</v>
      </c>
      <c r="AJ109" s="2">
        <v>1264</v>
      </c>
      <c r="AK109" s="2">
        <v>1323</v>
      </c>
      <c r="AL109" s="2">
        <v>1392</v>
      </c>
      <c r="AM109" s="2">
        <v>1389</v>
      </c>
    </row>
    <row r="110" spans="1:39" x14ac:dyDescent="0.3">
      <c r="A110" t="s">
        <v>4</v>
      </c>
      <c r="B110" t="str">
        <f t="shared" si="10"/>
        <v>SouthLight Sabres</v>
      </c>
      <c r="C110" t="str">
        <f t="shared" si="11"/>
        <v>SouthEnterprise</v>
      </c>
      <c r="D110" t="str">
        <f t="shared" si="12"/>
        <v>SouthJames Kirk</v>
      </c>
      <c r="E110" t="str">
        <f t="shared" si="13"/>
        <v>Light SabresEnterprise</v>
      </c>
      <c r="F110" t="str">
        <f t="shared" si="14"/>
        <v>Light SabresJames Kirk</v>
      </c>
      <c r="G110" t="str">
        <f t="shared" si="15"/>
        <v>EnterpriseJames Kirk</v>
      </c>
      <c r="H110" t="str">
        <f t="shared" si="16"/>
        <v>SouthLight SabresEnterprise</v>
      </c>
      <c r="I110" t="str">
        <f t="shared" si="17"/>
        <v>SouthLight SabresJames Kirk</v>
      </c>
      <c r="J110" t="str">
        <f t="shared" si="18"/>
        <v>Light SabresEnterpriseJames Kirk</v>
      </c>
      <c r="K110" t="str">
        <f t="shared" si="19"/>
        <v>SouthLight SabresEnterpriseJames Kirk</v>
      </c>
      <c r="L110" t="s">
        <v>18</v>
      </c>
      <c r="M110" t="s">
        <v>6</v>
      </c>
      <c r="N110" t="s">
        <v>7</v>
      </c>
      <c r="O110" t="s">
        <v>8</v>
      </c>
      <c r="P110" s="2">
        <v>763</v>
      </c>
      <c r="Q110" s="2">
        <v>728</v>
      </c>
      <c r="R110" s="2">
        <v>718</v>
      </c>
      <c r="S110" s="2">
        <v>656</v>
      </c>
      <c r="T110" s="2">
        <v>711</v>
      </c>
      <c r="U110" s="2">
        <v>682</v>
      </c>
      <c r="V110" s="2">
        <v>751</v>
      </c>
      <c r="W110" s="2">
        <v>735</v>
      </c>
      <c r="X110" s="2">
        <v>779</v>
      </c>
      <c r="Y110" s="2">
        <v>742</v>
      </c>
      <c r="Z110" s="2">
        <v>737</v>
      </c>
      <c r="AA110" s="2">
        <v>763</v>
      </c>
      <c r="AB110" s="2">
        <v>729</v>
      </c>
      <c r="AC110" s="2">
        <v>703</v>
      </c>
      <c r="AD110" s="2">
        <v>707</v>
      </c>
      <c r="AE110" s="2">
        <v>694</v>
      </c>
      <c r="AF110" s="2">
        <v>698</v>
      </c>
      <c r="AG110" s="2">
        <v>684</v>
      </c>
      <c r="AH110" s="2">
        <v>671</v>
      </c>
      <c r="AI110" s="2">
        <v>652</v>
      </c>
      <c r="AJ110" s="2">
        <v>635</v>
      </c>
      <c r="AK110" s="2">
        <v>651</v>
      </c>
      <c r="AL110" s="2">
        <v>617</v>
      </c>
      <c r="AM110" s="2">
        <v>661</v>
      </c>
    </row>
    <row r="111" spans="1:39" x14ac:dyDescent="0.3">
      <c r="A111" t="s">
        <v>4</v>
      </c>
      <c r="B111" t="str">
        <f t="shared" si="10"/>
        <v>SouthLight Sabres</v>
      </c>
      <c r="C111" t="str">
        <f t="shared" si="11"/>
        <v>SouthEnterprise</v>
      </c>
      <c r="D111" t="str">
        <f t="shared" si="12"/>
        <v>SouthLuke Skywalker</v>
      </c>
      <c r="E111" t="str">
        <f t="shared" si="13"/>
        <v>Light SabresEnterprise</v>
      </c>
      <c r="F111" t="str">
        <f t="shared" si="14"/>
        <v>Light SabresLuke Skywalker</v>
      </c>
      <c r="G111" t="str">
        <f t="shared" si="15"/>
        <v>EnterpriseLuke Skywalker</v>
      </c>
      <c r="H111" t="str">
        <f t="shared" si="16"/>
        <v>SouthLight SabresEnterprise</v>
      </c>
      <c r="I111" t="str">
        <f t="shared" si="17"/>
        <v>SouthLight SabresLuke Skywalker</v>
      </c>
      <c r="J111" t="str">
        <f t="shared" si="18"/>
        <v>Light SabresEnterpriseLuke Skywalker</v>
      </c>
      <c r="K111" t="str">
        <f t="shared" si="19"/>
        <v>SouthLight SabresEnterpriseLuke Skywalker</v>
      </c>
      <c r="L111" t="s">
        <v>18</v>
      </c>
      <c r="M111" t="s">
        <v>6</v>
      </c>
      <c r="N111" t="s">
        <v>7</v>
      </c>
      <c r="O111" t="s">
        <v>9</v>
      </c>
      <c r="P111" s="2">
        <v>798</v>
      </c>
      <c r="Q111" s="2">
        <v>884</v>
      </c>
      <c r="R111" s="2">
        <v>891</v>
      </c>
      <c r="S111" s="2">
        <v>845</v>
      </c>
      <c r="T111" s="2">
        <v>857</v>
      </c>
      <c r="U111" s="2">
        <v>800</v>
      </c>
      <c r="V111" s="2">
        <v>861</v>
      </c>
      <c r="W111" s="2">
        <v>832</v>
      </c>
      <c r="X111" s="2">
        <v>773</v>
      </c>
      <c r="Y111" s="2">
        <v>758</v>
      </c>
      <c r="Z111" s="2">
        <v>829</v>
      </c>
      <c r="AA111" s="2">
        <v>826</v>
      </c>
      <c r="AB111" s="2">
        <v>830</v>
      </c>
      <c r="AC111" s="2">
        <v>870</v>
      </c>
      <c r="AD111" s="2">
        <v>796</v>
      </c>
      <c r="AE111" s="2">
        <v>852</v>
      </c>
      <c r="AF111" s="2">
        <v>902</v>
      </c>
      <c r="AG111" s="2">
        <v>973</v>
      </c>
      <c r="AH111" s="2">
        <v>1062</v>
      </c>
      <c r="AI111" s="2">
        <v>1115</v>
      </c>
      <c r="AJ111" s="2">
        <v>1147</v>
      </c>
      <c r="AK111" s="2">
        <v>1153</v>
      </c>
      <c r="AL111" s="2">
        <v>1108</v>
      </c>
      <c r="AM111" s="2">
        <v>1222</v>
      </c>
    </row>
    <row r="112" spans="1:39" x14ac:dyDescent="0.3">
      <c r="A112" t="s">
        <v>4</v>
      </c>
      <c r="B112" t="str">
        <f t="shared" si="10"/>
        <v>SouthLight Sabres</v>
      </c>
      <c r="C112" t="str">
        <f t="shared" si="11"/>
        <v>SouthEnterprise</v>
      </c>
      <c r="D112" t="str">
        <f t="shared" si="12"/>
        <v>SouthHansolo</v>
      </c>
      <c r="E112" t="str">
        <f t="shared" si="13"/>
        <v>Light SabresEnterprise</v>
      </c>
      <c r="F112" t="str">
        <f t="shared" si="14"/>
        <v>Light SabresHansolo</v>
      </c>
      <c r="G112" t="str">
        <f t="shared" si="15"/>
        <v>EnterpriseHansolo</v>
      </c>
      <c r="H112" t="str">
        <f t="shared" si="16"/>
        <v>SouthLight SabresEnterprise</v>
      </c>
      <c r="I112" t="str">
        <f t="shared" si="17"/>
        <v>SouthLight SabresHansolo</v>
      </c>
      <c r="J112" t="str">
        <f t="shared" si="18"/>
        <v>Light SabresEnterpriseHansolo</v>
      </c>
      <c r="K112" t="str">
        <f t="shared" si="19"/>
        <v>SouthLight SabresEnterpriseHansolo</v>
      </c>
      <c r="L112" t="s">
        <v>18</v>
      </c>
      <c r="M112" t="s">
        <v>6</v>
      </c>
      <c r="N112" t="s">
        <v>7</v>
      </c>
      <c r="O112" t="s">
        <v>10</v>
      </c>
      <c r="P112" s="2">
        <v>981</v>
      </c>
      <c r="Q112" s="2">
        <v>963</v>
      </c>
      <c r="R112" s="2">
        <v>1037</v>
      </c>
      <c r="S112" s="2">
        <v>991</v>
      </c>
      <c r="T112" s="2">
        <v>953</v>
      </c>
      <c r="U112" s="2">
        <v>958</v>
      </c>
      <c r="V112" s="2">
        <v>974</v>
      </c>
      <c r="W112" s="2">
        <v>963</v>
      </c>
      <c r="X112" s="2">
        <v>921</v>
      </c>
      <c r="Y112" s="2">
        <v>919</v>
      </c>
      <c r="Z112" s="2">
        <v>959</v>
      </c>
      <c r="AA112" s="2">
        <v>1050</v>
      </c>
      <c r="AB112" s="2">
        <v>986</v>
      </c>
      <c r="AC112" s="2">
        <v>910</v>
      </c>
      <c r="AD112" s="2">
        <v>945</v>
      </c>
      <c r="AE112" s="2">
        <v>866</v>
      </c>
      <c r="AF112" s="2">
        <v>811</v>
      </c>
      <c r="AG112" s="2">
        <v>833</v>
      </c>
      <c r="AH112" s="2">
        <v>922</v>
      </c>
      <c r="AI112" s="2">
        <v>871</v>
      </c>
      <c r="AJ112" s="2">
        <v>871</v>
      </c>
      <c r="AK112" s="2">
        <v>881</v>
      </c>
      <c r="AL112" s="2">
        <v>965</v>
      </c>
      <c r="AM112" s="2">
        <v>892</v>
      </c>
    </row>
    <row r="113" spans="1:39" x14ac:dyDescent="0.3">
      <c r="A113" t="s">
        <v>4</v>
      </c>
      <c r="B113" t="str">
        <f t="shared" si="10"/>
        <v>SouthLight Sabres</v>
      </c>
      <c r="C113" t="str">
        <f t="shared" si="11"/>
        <v>SouthEnterprise</v>
      </c>
      <c r="D113" t="str">
        <f t="shared" si="12"/>
        <v>SouthChewbacca</v>
      </c>
      <c r="E113" t="str">
        <f t="shared" si="13"/>
        <v>Light SabresEnterprise</v>
      </c>
      <c r="F113" t="str">
        <f t="shared" si="14"/>
        <v>Light SabresChewbacca</v>
      </c>
      <c r="G113" t="str">
        <f t="shared" si="15"/>
        <v>EnterpriseChewbacca</v>
      </c>
      <c r="H113" t="str">
        <f t="shared" si="16"/>
        <v>SouthLight SabresEnterprise</v>
      </c>
      <c r="I113" t="str">
        <f t="shared" si="17"/>
        <v>SouthLight SabresChewbacca</v>
      </c>
      <c r="J113" t="str">
        <f t="shared" si="18"/>
        <v>Light SabresEnterpriseChewbacca</v>
      </c>
      <c r="K113" t="str">
        <f t="shared" si="19"/>
        <v>SouthLight SabresEnterpriseChewbacca</v>
      </c>
      <c r="L113" t="s">
        <v>18</v>
      </c>
      <c r="M113" t="s">
        <v>6</v>
      </c>
      <c r="N113" t="s">
        <v>7</v>
      </c>
      <c r="O113" t="s">
        <v>11</v>
      </c>
      <c r="P113" s="2">
        <v>701</v>
      </c>
      <c r="Q113" s="2">
        <v>687</v>
      </c>
      <c r="R113" s="2">
        <v>704</v>
      </c>
      <c r="S113" s="2">
        <v>757</v>
      </c>
      <c r="T113" s="2">
        <v>783</v>
      </c>
      <c r="U113" s="2">
        <v>744</v>
      </c>
      <c r="V113" s="2">
        <v>705</v>
      </c>
      <c r="W113" s="2">
        <v>677</v>
      </c>
      <c r="X113" s="2">
        <v>649</v>
      </c>
      <c r="Y113" s="2">
        <v>689</v>
      </c>
      <c r="Z113" s="2">
        <v>676</v>
      </c>
      <c r="AA113" s="2">
        <v>639</v>
      </c>
      <c r="AB113" s="2">
        <v>598</v>
      </c>
      <c r="AC113" s="2">
        <v>606</v>
      </c>
      <c r="AD113" s="2">
        <v>612</v>
      </c>
      <c r="AE113" s="2">
        <v>603</v>
      </c>
      <c r="AF113" s="2">
        <v>636</v>
      </c>
      <c r="AG113" s="2">
        <v>603</v>
      </c>
      <c r="AH113" s="2">
        <v>561</v>
      </c>
      <c r="AI113" s="2">
        <v>574</v>
      </c>
      <c r="AJ113" s="2">
        <v>574</v>
      </c>
      <c r="AK113" s="2">
        <v>580</v>
      </c>
      <c r="AL113" s="2">
        <v>595</v>
      </c>
      <c r="AM113" s="2">
        <v>563</v>
      </c>
    </row>
    <row r="114" spans="1:39" x14ac:dyDescent="0.3">
      <c r="A114" t="s">
        <v>4</v>
      </c>
      <c r="B114" t="str">
        <f t="shared" si="10"/>
        <v>SouthLight Sabres</v>
      </c>
      <c r="C114" t="str">
        <f t="shared" si="11"/>
        <v>SouthGalaxy</v>
      </c>
      <c r="D114" t="str">
        <f t="shared" si="12"/>
        <v>SouthJames Kirk</v>
      </c>
      <c r="E114" t="str">
        <f t="shared" si="13"/>
        <v>Light SabresGalaxy</v>
      </c>
      <c r="F114" t="str">
        <f t="shared" si="14"/>
        <v>Light SabresJames Kirk</v>
      </c>
      <c r="G114" t="str">
        <f t="shared" si="15"/>
        <v>GalaxyJames Kirk</v>
      </c>
      <c r="H114" t="str">
        <f t="shared" si="16"/>
        <v>SouthLight SabresGalaxy</v>
      </c>
      <c r="I114" t="str">
        <f t="shared" si="17"/>
        <v>SouthLight SabresJames Kirk</v>
      </c>
      <c r="J114" t="str">
        <f t="shared" si="18"/>
        <v>Light SabresGalaxyJames Kirk</v>
      </c>
      <c r="K114" t="str">
        <f t="shared" si="19"/>
        <v>SouthLight SabresGalaxyJames Kirk</v>
      </c>
      <c r="L114" t="s">
        <v>18</v>
      </c>
      <c r="M114" t="s">
        <v>6</v>
      </c>
      <c r="N114" t="s">
        <v>12</v>
      </c>
      <c r="O114" t="s">
        <v>8</v>
      </c>
      <c r="P114" s="2">
        <v>864</v>
      </c>
      <c r="Q114" s="2">
        <v>898</v>
      </c>
      <c r="R114" s="2">
        <v>872</v>
      </c>
      <c r="S114" s="2">
        <v>918</v>
      </c>
      <c r="T114" s="2">
        <v>997</v>
      </c>
      <c r="U114" s="2">
        <v>1014</v>
      </c>
      <c r="V114" s="2">
        <v>1004</v>
      </c>
      <c r="W114" s="2">
        <v>940</v>
      </c>
      <c r="X114" s="2">
        <v>883</v>
      </c>
      <c r="Y114" s="2">
        <v>900</v>
      </c>
      <c r="Z114" s="2">
        <v>913</v>
      </c>
      <c r="AA114" s="2">
        <v>863</v>
      </c>
      <c r="AB114" s="2">
        <v>926</v>
      </c>
      <c r="AC114" s="2">
        <v>852</v>
      </c>
      <c r="AD114" s="2">
        <v>923</v>
      </c>
      <c r="AE114" s="2">
        <v>866</v>
      </c>
      <c r="AF114" s="2">
        <v>788</v>
      </c>
      <c r="AG114" s="2">
        <v>795</v>
      </c>
      <c r="AH114" s="2">
        <v>860</v>
      </c>
      <c r="AI114" s="2">
        <v>940</v>
      </c>
      <c r="AJ114" s="2">
        <v>1028</v>
      </c>
      <c r="AK114" s="2">
        <v>1046</v>
      </c>
      <c r="AL114" s="2">
        <v>1020</v>
      </c>
      <c r="AM114" s="2">
        <v>935</v>
      </c>
    </row>
    <row r="115" spans="1:39" x14ac:dyDescent="0.3">
      <c r="A115" t="s">
        <v>4</v>
      </c>
      <c r="B115" t="str">
        <f t="shared" si="10"/>
        <v>SouthLight Sabres</v>
      </c>
      <c r="C115" t="str">
        <f t="shared" si="11"/>
        <v>SouthGalaxy</v>
      </c>
      <c r="D115" t="str">
        <f t="shared" si="12"/>
        <v>SouthLuke Skywalker</v>
      </c>
      <c r="E115" t="str">
        <f t="shared" si="13"/>
        <v>Light SabresGalaxy</v>
      </c>
      <c r="F115" t="str">
        <f t="shared" si="14"/>
        <v>Light SabresLuke Skywalker</v>
      </c>
      <c r="G115" t="str">
        <f t="shared" si="15"/>
        <v>GalaxyLuke Skywalker</v>
      </c>
      <c r="H115" t="str">
        <f t="shared" si="16"/>
        <v>SouthLight SabresGalaxy</v>
      </c>
      <c r="I115" t="str">
        <f t="shared" si="17"/>
        <v>SouthLight SabresLuke Skywalker</v>
      </c>
      <c r="J115" t="str">
        <f t="shared" si="18"/>
        <v>Light SabresGalaxyLuke Skywalker</v>
      </c>
      <c r="K115" t="str">
        <f t="shared" si="19"/>
        <v>SouthLight SabresGalaxyLuke Skywalker</v>
      </c>
      <c r="L115" t="s">
        <v>18</v>
      </c>
      <c r="M115" t="s">
        <v>6</v>
      </c>
      <c r="N115" t="s">
        <v>12</v>
      </c>
      <c r="O115" t="s">
        <v>9</v>
      </c>
      <c r="P115" s="2">
        <v>913</v>
      </c>
      <c r="Q115" s="2">
        <v>907</v>
      </c>
      <c r="R115" s="2">
        <v>919</v>
      </c>
      <c r="S115" s="2">
        <v>887</v>
      </c>
      <c r="T115" s="2">
        <v>907</v>
      </c>
      <c r="U115" s="2">
        <v>896</v>
      </c>
      <c r="V115" s="2">
        <v>967</v>
      </c>
      <c r="W115" s="2">
        <v>892</v>
      </c>
      <c r="X115" s="2">
        <v>957</v>
      </c>
      <c r="Y115" s="2">
        <v>890</v>
      </c>
      <c r="Z115" s="2">
        <v>910</v>
      </c>
      <c r="AA115" s="2">
        <v>910</v>
      </c>
      <c r="AB115" s="2">
        <v>961</v>
      </c>
      <c r="AC115" s="2">
        <v>974</v>
      </c>
      <c r="AD115" s="2">
        <v>920</v>
      </c>
      <c r="AE115" s="2">
        <v>953</v>
      </c>
      <c r="AF115" s="2">
        <v>897</v>
      </c>
      <c r="AG115" s="2">
        <v>959</v>
      </c>
      <c r="AH115" s="2">
        <v>977</v>
      </c>
      <c r="AI115" s="2">
        <v>1045</v>
      </c>
      <c r="AJ115" s="2">
        <v>1000</v>
      </c>
      <c r="AK115" s="2">
        <v>1085</v>
      </c>
      <c r="AL115" s="2">
        <v>1028</v>
      </c>
      <c r="AM115" s="2">
        <v>1019</v>
      </c>
    </row>
    <row r="116" spans="1:39" x14ac:dyDescent="0.3">
      <c r="A116" t="s">
        <v>4</v>
      </c>
      <c r="B116" t="str">
        <f t="shared" si="10"/>
        <v>SouthLight Sabres</v>
      </c>
      <c r="C116" t="str">
        <f t="shared" si="11"/>
        <v>SouthGalaxy</v>
      </c>
      <c r="D116" t="str">
        <f t="shared" si="12"/>
        <v>SouthHansolo</v>
      </c>
      <c r="E116" t="str">
        <f t="shared" si="13"/>
        <v>Light SabresGalaxy</v>
      </c>
      <c r="F116" t="str">
        <f t="shared" si="14"/>
        <v>Light SabresHansolo</v>
      </c>
      <c r="G116" t="str">
        <f t="shared" si="15"/>
        <v>GalaxyHansolo</v>
      </c>
      <c r="H116" t="str">
        <f t="shared" si="16"/>
        <v>SouthLight SabresGalaxy</v>
      </c>
      <c r="I116" t="str">
        <f t="shared" si="17"/>
        <v>SouthLight SabresHansolo</v>
      </c>
      <c r="J116" t="str">
        <f t="shared" si="18"/>
        <v>Light SabresGalaxyHansolo</v>
      </c>
      <c r="K116" t="str">
        <f t="shared" si="19"/>
        <v>SouthLight SabresGalaxyHansolo</v>
      </c>
      <c r="L116" t="s">
        <v>18</v>
      </c>
      <c r="M116" t="s">
        <v>6</v>
      </c>
      <c r="N116" t="s">
        <v>12</v>
      </c>
      <c r="O116" t="s">
        <v>10</v>
      </c>
      <c r="P116" s="2">
        <v>617</v>
      </c>
      <c r="Q116" s="2">
        <v>681</v>
      </c>
      <c r="R116" s="2">
        <v>752</v>
      </c>
      <c r="S116" s="2">
        <v>820</v>
      </c>
      <c r="T116" s="2">
        <v>897</v>
      </c>
      <c r="U116" s="2">
        <v>836</v>
      </c>
      <c r="V116" s="2">
        <v>808</v>
      </c>
      <c r="W116" s="2">
        <v>862</v>
      </c>
      <c r="X116" s="2">
        <v>881</v>
      </c>
      <c r="Y116" s="2">
        <v>880</v>
      </c>
      <c r="Z116" s="2">
        <v>891</v>
      </c>
      <c r="AA116" s="2">
        <v>895</v>
      </c>
      <c r="AB116" s="2">
        <v>983</v>
      </c>
      <c r="AC116" s="2">
        <v>983</v>
      </c>
      <c r="AD116" s="2">
        <v>1055</v>
      </c>
      <c r="AE116" s="2">
        <v>1026</v>
      </c>
      <c r="AF116" s="2">
        <v>1091</v>
      </c>
      <c r="AG116" s="2">
        <v>1034</v>
      </c>
      <c r="AH116" s="2">
        <v>1138</v>
      </c>
      <c r="AI116" s="2">
        <v>1086</v>
      </c>
      <c r="AJ116" s="2">
        <v>1096</v>
      </c>
      <c r="AK116" s="2">
        <v>1033</v>
      </c>
      <c r="AL116" s="2">
        <v>970</v>
      </c>
      <c r="AM116" s="2">
        <v>890</v>
      </c>
    </row>
    <row r="117" spans="1:39" x14ac:dyDescent="0.3">
      <c r="A117" t="s">
        <v>4</v>
      </c>
      <c r="B117" t="str">
        <f t="shared" si="10"/>
        <v>SouthLight Sabres</v>
      </c>
      <c r="C117" t="str">
        <f t="shared" si="11"/>
        <v>SouthGalaxy</v>
      </c>
      <c r="D117" t="str">
        <f t="shared" si="12"/>
        <v>SouthChewbacca</v>
      </c>
      <c r="E117" t="str">
        <f t="shared" si="13"/>
        <v>Light SabresGalaxy</v>
      </c>
      <c r="F117" t="str">
        <f t="shared" si="14"/>
        <v>Light SabresChewbacca</v>
      </c>
      <c r="G117" t="str">
        <f t="shared" si="15"/>
        <v>GalaxyChewbacca</v>
      </c>
      <c r="H117" t="str">
        <f t="shared" si="16"/>
        <v>SouthLight SabresGalaxy</v>
      </c>
      <c r="I117" t="str">
        <f t="shared" si="17"/>
        <v>SouthLight SabresChewbacca</v>
      </c>
      <c r="J117" t="str">
        <f t="shared" si="18"/>
        <v>Light SabresGalaxyChewbacca</v>
      </c>
      <c r="K117" t="str">
        <f t="shared" si="19"/>
        <v>SouthLight SabresGalaxyChewbacca</v>
      </c>
      <c r="L117" t="s">
        <v>18</v>
      </c>
      <c r="M117" t="s">
        <v>6</v>
      </c>
      <c r="N117" t="s">
        <v>12</v>
      </c>
      <c r="O117" t="s">
        <v>11</v>
      </c>
      <c r="P117" s="2">
        <v>505</v>
      </c>
      <c r="Q117" s="2">
        <v>495</v>
      </c>
      <c r="R117" s="2">
        <v>491</v>
      </c>
      <c r="S117" s="2">
        <v>523</v>
      </c>
      <c r="T117" s="2">
        <v>570</v>
      </c>
      <c r="U117" s="2">
        <v>529</v>
      </c>
      <c r="V117" s="2">
        <v>581</v>
      </c>
      <c r="W117" s="2">
        <v>563</v>
      </c>
      <c r="X117" s="2">
        <v>546</v>
      </c>
      <c r="Y117" s="2">
        <v>575</v>
      </c>
      <c r="Z117" s="2">
        <v>612</v>
      </c>
      <c r="AA117" s="2">
        <v>591</v>
      </c>
      <c r="AB117" s="2">
        <v>557</v>
      </c>
      <c r="AC117" s="2">
        <v>557</v>
      </c>
      <c r="AD117" s="2">
        <v>596</v>
      </c>
      <c r="AE117" s="2">
        <v>581</v>
      </c>
      <c r="AF117" s="2">
        <v>622</v>
      </c>
      <c r="AG117" s="2">
        <v>608</v>
      </c>
      <c r="AH117" s="2">
        <v>556</v>
      </c>
      <c r="AI117" s="2">
        <v>557</v>
      </c>
      <c r="AJ117" s="2">
        <v>542</v>
      </c>
      <c r="AK117" s="2">
        <v>532</v>
      </c>
      <c r="AL117" s="2">
        <v>523</v>
      </c>
      <c r="AM117" s="2">
        <v>504</v>
      </c>
    </row>
    <row r="118" spans="1:39" x14ac:dyDescent="0.3">
      <c r="A118" t="s">
        <v>4</v>
      </c>
      <c r="B118" t="str">
        <f t="shared" si="10"/>
        <v>SouthLight Sabres</v>
      </c>
      <c r="C118" t="str">
        <f t="shared" si="11"/>
        <v>SouthPlanet</v>
      </c>
      <c r="D118" t="str">
        <f t="shared" si="12"/>
        <v>SouthJames Kirk</v>
      </c>
      <c r="E118" t="str">
        <f t="shared" si="13"/>
        <v>Light SabresPlanet</v>
      </c>
      <c r="F118" t="str">
        <f t="shared" si="14"/>
        <v>Light SabresJames Kirk</v>
      </c>
      <c r="G118" t="str">
        <f t="shared" si="15"/>
        <v>PlanetJames Kirk</v>
      </c>
      <c r="H118" t="str">
        <f t="shared" si="16"/>
        <v>SouthLight SabresPlanet</v>
      </c>
      <c r="I118" t="str">
        <f t="shared" si="17"/>
        <v>SouthLight SabresJames Kirk</v>
      </c>
      <c r="J118" t="str">
        <f t="shared" si="18"/>
        <v>Light SabresPlanetJames Kirk</v>
      </c>
      <c r="K118" t="str">
        <f t="shared" si="19"/>
        <v>SouthLight SabresPlanetJames Kirk</v>
      </c>
      <c r="L118" t="s">
        <v>18</v>
      </c>
      <c r="M118" t="s">
        <v>6</v>
      </c>
      <c r="N118" t="s">
        <v>13</v>
      </c>
      <c r="O118" t="s">
        <v>8</v>
      </c>
      <c r="P118" s="2">
        <v>584</v>
      </c>
      <c r="Q118" s="2">
        <v>564</v>
      </c>
      <c r="R118" s="2">
        <v>581</v>
      </c>
      <c r="S118" s="2">
        <v>608</v>
      </c>
      <c r="T118" s="2">
        <v>617</v>
      </c>
      <c r="U118" s="2">
        <v>629</v>
      </c>
      <c r="V118" s="2">
        <v>684</v>
      </c>
      <c r="W118" s="2">
        <v>739</v>
      </c>
      <c r="X118" s="2">
        <v>761</v>
      </c>
      <c r="Y118" s="2">
        <v>761</v>
      </c>
      <c r="Z118" s="2">
        <v>773</v>
      </c>
      <c r="AA118" s="2">
        <v>765</v>
      </c>
      <c r="AB118" s="2">
        <v>717</v>
      </c>
      <c r="AC118" s="2">
        <v>721</v>
      </c>
      <c r="AD118" s="2">
        <v>708</v>
      </c>
      <c r="AE118" s="2">
        <v>697</v>
      </c>
      <c r="AF118" s="2">
        <v>755</v>
      </c>
      <c r="AG118" s="2">
        <v>727</v>
      </c>
      <c r="AH118" s="2">
        <v>718</v>
      </c>
      <c r="AI118" s="2">
        <v>778</v>
      </c>
      <c r="AJ118" s="2">
        <v>717</v>
      </c>
      <c r="AK118" s="2">
        <v>731</v>
      </c>
      <c r="AL118" s="2">
        <v>730</v>
      </c>
      <c r="AM118" s="2">
        <v>711</v>
      </c>
    </row>
    <row r="119" spans="1:39" x14ac:dyDescent="0.3">
      <c r="A119" t="s">
        <v>4</v>
      </c>
      <c r="B119" t="str">
        <f t="shared" si="10"/>
        <v>SouthLight Sabres</v>
      </c>
      <c r="C119" t="str">
        <f t="shared" si="11"/>
        <v>SouthPlanet</v>
      </c>
      <c r="D119" t="str">
        <f t="shared" si="12"/>
        <v>SouthLuke Skywalker</v>
      </c>
      <c r="E119" t="str">
        <f t="shared" si="13"/>
        <v>Light SabresPlanet</v>
      </c>
      <c r="F119" t="str">
        <f t="shared" si="14"/>
        <v>Light SabresLuke Skywalker</v>
      </c>
      <c r="G119" t="str">
        <f t="shared" si="15"/>
        <v>PlanetLuke Skywalker</v>
      </c>
      <c r="H119" t="str">
        <f t="shared" si="16"/>
        <v>SouthLight SabresPlanet</v>
      </c>
      <c r="I119" t="str">
        <f t="shared" si="17"/>
        <v>SouthLight SabresLuke Skywalker</v>
      </c>
      <c r="J119" t="str">
        <f t="shared" si="18"/>
        <v>Light SabresPlanetLuke Skywalker</v>
      </c>
      <c r="K119" t="str">
        <f t="shared" si="19"/>
        <v>SouthLight SabresPlanetLuke Skywalker</v>
      </c>
      <c r="L119" t="s">
        <v>18</v>
      </c>
      <c r="M119" t="s">
        <v>6</v>
      </c>
      <c r="N119" t="s">
        <v>13</v>
      </c>
      <c r="O119" t="s">
        <v>9</v>
      </c>
      <c r="P119" s="2">
        <v>657</v>
      </c>
      <c r="Q119" s="2">
        <v>605</v>
      </c>
      <c r="R119" s="2">
        <v>632</v>
      </c>
      <c r="S119" s="2">
        <v>687</v>
      </c>
      <c r="T119" s="2">
        <v>740</v>
      </c>
      <c r="U119" s="2">
        <v>736</v>
      </c>
      <c r="V119" s="2">
        <v>695</v>
      </c>
      <c r="W119" s="2">
        <v>720</v>
      </c>
      <c r="X119" s="2">
        <v>663</v>
      </c>
      <c r="Y119" s="2">
        <v>661</v>
      </c>
      <c r="Z119" s="2">
        <v>610</v>
      </c>
      <c r="AA119" s="2">
        <v>599</v>
      </c>
      <c r="AB119" s="2">
        <v>606</v>
      </c>
      <c r="AC119" s="2">
        <v>624</v>
      </c>
      <c r="AD119" s="2">
        <v>631</v>
      </c>
      <c r="AE119" s="2">
        <v>679</v>
      </c>
      <c r="AF119" s="2">
        <v>715</v>
      </c>
      <c r="AG119" s="2">
        <v>745</v>
      </c>
      <c r="AH119" s="2">
        <v>756</v>
      </c>
      <c r="AI119" s="2">
        <v>831</v>
      </c>
      <c r="AJ119" s="2">
        <v>825</v>
      </c>
      <c r="AK119" s="2">
        <v>913</v>
      </c>
      <c r="AL119" s="2">
        <v>945</v>
      </c>
      <c r="AM119" s="2">
        <v>960</v>
      </c>
    </row>
    <row r="120" spans="1:39" x14ac:dyDescent="0.3">
      <c r="A120" t="s">
        <v>4</v>
      </c>
      <c r="B120" t="str">
        <f t="shared" si="10"/>
        <v>SouthLight Sabres</v>
      </c>
      <c r="C120" t="str">
        <f t="shared" si="11"/>
        <v>SouthPlanet</v>
      </c>
      <c r="D120" t="str">
        <f t="shared" si="12"/>
        <v>SouthHansolo</v>
      </c>
      <c r="E120" t="str">
        <f t="shared" si="13"/>
        <v>Light SabresPlanet</v>
      </c>
      <c r="F120" t="str">
        <f t="shared" si="14"/>
        <v>Light SabresHansolo</v>
      </c>
      <c r="G120" t="str">
        <f t="shared" si="15"/>
        <v>PlanetHansolo</v>
      </c>
      <c r="H120" t="str">
        <f t="shared" si="16"/>
        <v>SouthLight SabresPlanet</v>
      </c>
      <c r="I120" t="str">
        <f t="shared" si="17"/>
        <v>SouthLight SabresHansolo</v>
      </c>
      <c r="J120" t="str">
        <f t="shared" si="18"/>
        <v>Light SabresPlanetHansolo</v>
      </c>
      <c r="K120" t="str">
        <f t="shared" si="19"/>
        <v>SouthLight SabresPlanetHansolo</v>
      </c>
      <c r="L120" t="s">
        <v>18</v>
      </c>
      <c r="M120" t="s">
        <v>6</v>
      </c>
      <c r="N120" t="s">
        <v>13</v>
      </c>
      <c r="O120" t="s">
        <v>10</v>
      </c>
      <c r="P120" s="2">
        <v>709</v>
      </c>
      <c r="Q120" s="2">
        <v>662</v>
      </c>
      <c r="R120" s="2">
        <v>651</v>
      </c>
      <c r="S120" s="2">
        <v>605</v>
      </c>
      <c r="T120" s="2">
        <v>570</v>
      </c>
      <c r="U120" s="2">
        <v>607</v>
      </c>
      <c r="V120" s="2">
        <v>667</v>
      </c>
      <c r="W120" s="2">
        <v>675</v>
      </c>
      <c r="X120" s="2">
        <v>615</v>
      </c>
      <c r="Y120" s="2">
        <v>602</v>
      </c>
      <c r="Z120" s="2">
        <v>558</v>
      </c>
      <c r="AA120" s="2">
        <v>585</v>
      </c>
      <c r="AB120" s="2">
        <v>545</v>
      </c>
      <c r="AC120" s="2">
        <v>604</v>
      </c>
      <c r="AD120" s="2">
        <v>656</v>
      </c>
      <c r="AE120" s="2">
        <v>721</v>
      </c>
      <c r="AF120" s="2">
        <v>781</v>
      </c>
      <c r="AG120" s="2">
        <v>715</v>
      </c>
      <c r="AH120" s="2">
        <v>660</v>
      </c>
      <c r="AI120" s="2">
        <v>673</v>
      </c>
      <c r="AJ120" s="2">
        <v>702</v>
      </c>
      <c r="AK120" s="2">
        <v>680</v>
      </c>
      <c r="AL120" s="2">
        <v>642</v>
      </c>
      <c r="AM120" s="2">
        <v>627</v>
      </c>
    </row>
    <row r="121" spans="1:39" x14ac:dyDescent="0.3">
      <c r="A121" t="s">
        <v>4</v>
      </c>
      <c r="B121" t="str">
        <f t="shared" si="10"/>
        <v>SouthLight Sabres</v>
      </c>
      <c r="C121" t="str">
        <f t="shared" si="11"/>
        <v>SouthPlanet</v>
      </c>
      <c r="D121" t="str">
        <f t="shared" si="12"/>
        <v>SouthChewbacca</v>
      </c>
      <c r="E121" t="str">
        <f t="shared" si="13"/>
        <v>Light SabresPlanet</v>
      </c>
      <c r="F121" t="str">
        <f t="shared" si="14"/>
        <v>Light SabresChewbacca</v>
      </c>
      <c r="G121" t="str">
        <f t="shared" si="15"/>
        <v>PlanetChewbacca</v>
      </c>
      <c r="H121" t="str">
        <f t="shared" si="16"/>
        <v>SouthLight SabresPlanet</v>
      </c>
      <c r="I121" t="str">
        <f t="shared" si="17"/>
        <v>SouthLight SabresChewbacca</v>
      </c>
      <c r="J121" t="str">
        <f t="shared" si="18"/>
        <v>Light SabresPlanetChewbacca</v>
      </c>
      <c r="K121" t="str">
        <f t="shared" si="19"/>
        <v>SouthLight SabresPlanetChewbacca</v>
      </c>
      <c r="L121" t="s">
        <v>18</v>
      </c>
      <c r="M121" t="s">
        <v>6</v>
      </c>
      <c r="N121" t="s">
        <v>13</v>
      </c>
      <c r="O121" t="s">
        <v>11</v>
      </c>
      <c r="P121" s="2">
        <v>792</v>
      </c>
      <c r="Q121" s="2">
        <v>788</v>
      </c>
      <c r="R121" s="2">
        <v>762</v>
      </c>
      <c r="S121" s="2">
        <v>800</v>
      </c>
      <c r="T121" s="2">
        <v>856</v>
      </c>
      <c r="U121" s="2">
        <v>871</v>
      </c>
      <c r="V121" s="2">
        <v>831</v>
      </c>
      <c r="W121" s="2">
        <v>862</v>
      </c>
      <c r="X121" s="2">
        <v>855</v>
      </c>
      <c r="Y121" s="2">
        <v>784</v>
      </c>
      <c r="Z121" s="2">
        <v>830</v>
      </c>
      <c r="AA121" s="2">
        <v>779</v>
      </c>
      <c r="AB121" s="2">
        <v>779</v>
      </c>
      <c r="AC121" s="2">
        <v>859</v>
      </c>
      <c r="AD121" s="2">
        <v>831</v>
      </c>
      <c r="AE121" s="2">
        <v>825</v>
      </c>
      <c r="AF121" s="2">
        <v>790</v>
      </c>
      <c r="AG121" s="2">
        <v>731</v>
      </c>
      <c r="AH121" s="2">
        <v>740</v>
      </c>
      <c r="AI121" s="2">
        <v>763</v>
      </c>
      <c r="AJ121" s="2">
        <v>710</v>
      </c>
      <c r="AK121" s="2">
        <v>733</v>
      </c>
      <c r="AL121" s="2">
        <v>777</v>
      </c>
      <c r="AM121" s="2">
        <v>765</v>
      </c>
    </row>
    <row r="122" spans="1:39" x14ac:dyDescent="0.3">
      <c r="A122" t="s">
        <v>4</v>
      </c>
      <c r="B122" t="str">
        <f t="shared" si="10"/>
        <v>SouthTransponders</v>
      </c>
      <c r="C122" t="str">
        <f t="shared" si="11"/>
        <v>SouthEnterprise</v>
      </c>
      <c r="D122" t="str">
        <f t="shared" si="12"/>
        <v>SouthJames Kirk</v>
      </c>
      <c r="E122" t="str">
        <f t="shared" si="13"/>
        <v>TranspondersEnterprise</v>
      </c>
      <c r="F122" t="str">
        <f t="shared" si="14"/>
        <v>TranspondersJames Kirk</v>
      </c>
      <c r="G122" t="str">
        <f t="shared" si="15"/>
        <v>EnterpriseJames Kirk</v>
      </c>
      <c r="H122" t="str">
        <f t="shared" si="16"/>
        <v>SouthTranspondersEnterprise</v>
      </c>
      <c r="I122" t="str">
        <f t="shared" si="17"/>
        <v>SouthTranspondersJames Kirk</v>
      </c>
      <c r="J122" t="str">
        <f t="shared" si="18"/>
        <v>TranspondersEnterpriseJames Kirk</v>
      </c>
      <c r="K122" t="str">
        <f t="shared" si="19"/>
        <v>SouthTranspondersEnterpriseJames Kirk</v>
      </c>
      <c r="L122" t="s">
        <v>18</v>
      </c>
      <c r="M122" t="s">
        <v>14</v>
      </c>
      <c r="N122" t="s">
        <v>7</v>
      </c>
      <c r="O122" t="s">
        <v>8</v>
      </c>
      <c r="P122" s="2">
        <v>913</v>
      </c>
      <c r="Q122" s="2">
        <v>983</v>
      </c>
      <c r="R122" s="2">
        <v>923</v>
      </c>
      <c r="S122" s="2">
        <v>1012</v>
      </c>
      <c r="T122" s="2">
        <v>1084</v>
      </c>
      <c r="U122" s="2">
        <v>1119</v>
      </c>
      <c r="V122" s="2">
        <v>1192</v>
      </c>
      <c r="W122" s="2">
        <v>1182</v>
      </c>
      <c r="X122" s="2">
        <v>1153</v>
      </c>
      <c r="Y122" s="2">
        <v>1123</v>
      </c>
      <c r="Z122" s="2">
        <v>1034</v>
      </c>
      <c r="AA122" s="2">
        <v>1122</v>
      </c>
      <c r="AB122" s="2">
        <v>1146</v>
      </c>
      <c r="AC122" s="2">
        <v>1065</v>
      </c>
      <c r="AD122" s="2">
        <v>1139</v>
      </c>
      <c r="AE122" s="2">
        <v>1051</v>
      </c>
      <c r="AF122" s="2">
        <v>1021</v>
      </c>
      <c r="AG122" s="2">
        <v>1072</v>
      </c>
      <c r="AH122" s="2">
        <v>1036</v>
      </c>
      <c r="AI122" s="2">
        <v>1088</v>
      </c>
      <c r="AJ122" s="2">
        <v>1163</v>
      </c>
      <c r="AK122" s="2">
        <v>1085</v>
      </c>
      <c r="AL122" s="2">
        <v>1047</v>
      </c>
      <c r="AM122" s="2">
        <v>1064</v>
      </c>
    </row>
    <row r="123" spans="1:39" x14ac:dyDescent="0.3">
      <c r="A123" t="s">
        <v>4</v>
      </c>
      <c r="B123" t="str">
        <f t="shared" si="10"/>
        <v>SouthTransponders</v>
      </c>
      <c r="C123" t="str">
        <f t="shared" si="11"/>
        <v>SouthEnterprise</v>
      </c>
      <c r="D123" t="str">
        <f t="shared" si="12"/>
        <v>SouthLuke Skywalker</v>
      </c>
      <c r="E123" t="str">
        <f t="shared" si="13"/>
        <v>TranspondersEnterprise</v>
      </c>
      <c r="F123" t="str">
        <f t="shared" si="14"/>
        <v>TranspondersLuke Skywalker</v>
      </c>
      <c r="G123" t="str">
        <f t="shared" si="15"/>
        <v>EnterpriseLuke Skywalker</v>
      </c>
      <c r="H123" t="str">
        <f t="shared" si="16"/>
        <v>SouthTranspondersEnterprise</v>
      </c>
      <c r="I123" t="str">
        <f t="shared" si="17"/>
        <v>SouthTranspondersLuke Skywalker</v>
      </c>
      <c r="J123" t="str">
        <f t="shared" si="18"/>
        <v>TranspondersEnterpriseLuke Skywalker</v>
      </c>
      <c r="K123" t="str">
        <f t="shared" si="19"/>
        <v>SouthTranspondersEnterpriseLuke Skywalker</v>
      </c>
      <c r="L123" t="s">
        <v>18</v>
      </c>
      <c r="M123" t="s">
        <v>14</v>
      </c>
      <c r="N123" t="s">
        <v>7</v>
      </c>
      <c r="O123" t="s">
        <v>9</v>
      </c>
      <c r="P123" s="2">
        <v>911</v>
      </c>
      <c r="Q123" s="2">
        <v>839</v>
      </c>
      <c r="R123" s="2">
        <v>815</v>
      </c>
      <c r="S123" s="2">
        <v>752</v>
      </c>
      <c r="T123" s="2">
        <v>823</v>
      </c>
      <c r="U123" s="2">
        <v>873</v>
      </c>
      <c r="V123" s="2">
        <v>870</v>
      </c>
      <c r="W123" s="2">
        <v>854</v>
      </c>
      <c r="X123" s="2">
        <v>926</v>
      </c>
      <c r="Y123" s="2">
        <v>946</v>
      </c>
      <c r="Z123" s="2">
        <v>1007</v>
      </c>
      <c r="AA123" s="2">
        <v>1081</v>
      </c>
      <c r="AB123" s="2">
        <v>1150</v>
      </c>
      <c r="AC123" s="2">
        <v>1082</v>
      </c>
      <c r="AD123" s="2">
        <v>1036</v>
      </c>
      <c r="AE123" s="2">
        <v>1127</v>
      </c>
      <c r="AF123" s="2">
        <v>1154</v>
      </c>
      <c r="AG123" s="2">
        <v>1117</v>
      </c>
      <c r="AH123" s="2">
        <v>1091</v>
      </c>
      <c r="AI123" s="2">
        <v>1037</v>
      </c>
      <c r="AJ123" s="2">
        <v>1020</v>
      </c>
      <c r="AK123" s="2">
        <v>1117</v>
      </c>
      <c r="AL123" s="2">
        <v>1164</v>
      </c>
      <c r="AM123" s="2">
        <v>1243</v>
      </c>
    </row>
    <row r="124" spans="1:39" x14ac:dyDescent="0.3">
      <c r="A124" t="s">
        <v>4</v>
      </c>
      <c r="B124" t="str">
        <f t="shared" si="10"/>
        <v>SouthTransponders</v>
      </c>
      <c r="C124" t="str">
        <f t="shared" si="11"/>
        <v>SouthEnterprise</v>
      </c>
      <c r="D124" t="str">
        <f t="shared" si="12"/>
        <v>SouthHansolo</v>
      </c>
      <c r="E124" t="str">
        <f t="shared" si="13"/>
        <v>TranspondersEnterprise</v>
      </c>
      <c r="F124" t="str">
        <f t="shared" si="14"/>
        <v>TranspondersHansolo</v>
      </c>
      <c r="G124" t="str">
        <f t="shared" si="15"/>
        <v>EnterpriseHansolo</v>
      </c>
      <c r="H124" t="str">
        <f t="shared" si="16"/>
        <v>SouthTranspondersEnterprise</v>
      </c>
      <c r="I124" t="str">
        <f t="shared" si="17"/>
        <v>SouthTranspondersHansolo</v>
      </c>
      <c r="J124" t="str">
        <f t="shared" si="18"/>
        <v>TranspondersEnterpriseHansolo</v>
      </c>
      <c r="K124" t="str">
        <f t="shared" si="19"/>
        <v>SouthTranspondersEnterpriseHansolo</v>
      </c>
      <c r="L124" t="s">
        <v>18</v>
      </c>
      <c r="M124" t="s">
        <v>14</v>
      </c>
      <c r="N124" t="s">
        <v>7</v>
      </c>
      <c r="O124" t="s">
        <v>10</v>
      </c>
      <c r="P124" s="2">
        <v>983</v>
      </c>
      <c r="Q124" s="2">
        <v>964</v>
      </c>
      <c r="R124" s="2">
        <v>1019</v>
      </c>
      <c r="S124" s="2">
        <v>957</v>
      </c>
      <c r="T124" s="2">
        <v>997</v>
      </c>
      <c r="U124" s="2">
        <v>917</v>
      </c>
      <c r="V124" s="2">
        <v>880</v>
      </c>
      <c r="W124" s="2">
        <v>841</v>
      </c>
      <c r="X124" s="2">
        <v>914</v>
      </c>
      <c r="Y124" s="2">
        <v>1013</v>
      </c>
      <c r="Z124" s="2">
        <v>1012</v>
      </c>
      <c r="AA124" s="2">
        <v>1058</v>
      </c>
      <c r="AB124" s="2">
        <v>1080</v>
      </c>
      <c r="AC124" s="2">
        <v>1005</v>
      </c>
      <c r="AD124" s="2">
        <v>946</v>
      </c>
      <c r="AE124" s="2">
        <v>1025</v>
      </c>
      <c r="AF124" s="2">
        <v>1025</v>
      </c>
      <c r="AG124" s="2">
        <v>1135</v>
      </c>
      <c r="AH124" s="2">
        <v>1131</v>
      </c>
      <c r="AI124" s="2">
        <v>1065</v>
      </c>
      <c r="AJ124" s="2">
        <v>1085</v>
      </c>
      <c r="AK124" s="2">
        <v>1184</v>
      </c>
      <c r="AL124" s="2">
        <v>1148</v>
      </c>
      <c r="AM124" s="2">
        <v>1170</v>
      </c>
    </row>
    <row r="125" spans="1:39" x14ac:dyDescent="0.3">
      <c r="A125" t="s">
        <v>4</v>
      </c>
      <c r="B125" t="str">
        <f t="shared" si="10"/>
        <v>SouthTransponders</v>
      </c>
      <c r="C125" t="str">
        <f t="shared" si="11"/>
        <v>SouthEnterprise</v>
      </c>
      <c r="D125" t="str">
        <f t="shared" si="12"/>
        <v>SouthChewbacca</v>
      </c>
      <c r="E125" t="str">
        <f t="shared" si="13"/>
        <v>TranspondersEnterprise</v>
      </c>
      <c r="F125" t="str">
        <f t="shared" si="14"/>
        <v>TranspondersChewbacca</v>
      </c>
      <c r="G125" t="str">
        <f t="shared" si="15"/>
        <v>EnterpriseChewbacca</v>
      </c>
      <c r="H125" t="str">
        <f t="shared" si="16"/>
        <v>SouthTranspondersEnterprise</v>
      </c>
      <c r="I125" t="str">
        <f t="shared" si="17"/>
        <v>SouthTranspondersChewbacca</v>
      </c>
      <c r="J125" t="str">
        <f t="shared" si="18"/>
        <v>TranspondersEnterpriseChewbacca</v>
      </c>
      <c r="K125" t="str">
        <f t="shared" si="19"/>
        <v>SouthTranspondersEnterpriseChewbacca</v>
      </c>
      <c r="L125" t="s">
        <v>18</v>
      </c>
      <c r="M125" t="s">
        <v>14</v>
      </c>
      <c r="N125" t="s">
        <v>7</v>
      </c>
      <c r="O125" t="s">
        <v>11</v>
      </c>
      <c r="P125" s="2">
        <v>886</v>
      </c>
      <c r="Q125" s="2">
        <v>929</v>
      </c>
      <c r="R125" s="2">
        <v>984</v>
      </c>
      <c r="S125" s="2">
        <v>1046</v>
      </c>
      <c r="T125" s="2">
        <v>1036</v>
      </c>
      <c r="U125" s="2">
        <v>990</v>
      </c>
      <c r="V125" s="2">
        <v>936</v>
      </c>
      <c r="W125" s="2">
        <v>907</v>
      </c>
      <c r="X125" s="2">
        <v>875</v>
      </c>
      <c r="Y125" s="2">
        <v>824</v>
      </c>
      <c r="Z125" s="2">
        <v>899</v>
      </c>
      <c r="AA125" s="2">
        <v>968</v>
      </c>
      <c r="AB125" s="2">
        <v>1066</v>
      </c>
      <c r="AC125" s="2">
        <v>1009</v>
      </c>
      <c r="AD125" s="2">
        <v>949</v>
      </c>
      <c r="AE125" s="2">
        <v>968</v>
      </c>
      <c r="AF125" s="2">
        <v>946</v>
      </c>
      <c r="AG125" s="2">
        <v>995</v>
      </c>
      <c r="AH125" s="2">
        <v>918</v>
      </c>
      <c r="AI125" s="2">
        <v>937</v>
      </c>
      <c r="AJ125" s="2">
        <v>1017</v>
      </c>
      <c r="AK125" s="2">
        <v>1044</v>
      </c>
      <c r="AL125" s="2">
        <v>1150</v>
      </c>
      <c r="AM125" s="2">
        <v>1173</v>
      </c>
    </row>
    <row r="126" spans="1:39" x14ac:dyDescent="0.3">
      <c r="A126" t="s">
        <v>4</v>
      </c>
      <c r="B126" t="str">
        <f t="shared" si="10"/>
        <v>SouthTransponders</v>
      </c>
      <c r="C126" t="str">
        <f t="shared" si="11"/>
        <v>SouthGalaxy</v>
      </c>
      <c r="D126" t="str">
        <f t="shared" si="12"/>
        <v>SouthJames Kirk</v>
      </c>
      <c r="E126" t="str">
        <f t="shared" si="13"/>
        <v>TranspondersGalaxy</v>
      </c>
      <c r="F126" t="str">
        <f t="shared" si="14"/>
        <v>TranspondersJames Kirk</v>
      </c>
      <c r="G126" t="str">
        <f t="shared" si="15"/>
        <v>GalaxyJames Kirk</v>
      </c>
      <c r="H126" t="str">
        <f t="shared" si="16"/>
        <v>SouthTranspondersGalaxy</v>
      </c>
      <c r="I126" t="str">
        <f t="shared" si="17"/>
        <v>SouthTranspondersJames Kirk</v>
      </c>
      <c r="J126" t="str">
        <f t="shared" si="18"/>
        <v>TranspondersGalaxyJames Kirk</v>
      </c>
      <c r="K126" t="str">
        <f t="shared" si="19"/>
        <v>SouthTranspondersGalaxyJames Kirk</v>
      </c>
      <c r="L126" t="s">
        <v>18</v>
      </c>
      <c r="M126" t="s">
        <v>14</v>
      </c>
      <c r="N126" t="s">
        <v>12</v>
      </c>
      <c r="O126" t="s">
        <v>8</v>
      </c>
      <c r="P126" s="2">
        <v>856</v>
      </c>
      <c r="Q126" s="2">
        <v>820</v>
      </c>
      <c r="R126" s="2">
        <v>833</v>
      </c>
      <c r="S126" s="2">
        <v>763</v>
      </c>
      <c r="T126" s="2">
        <v>815</v>
      </c>
      <c r="U126" s="2">
        <v>742</v>
      </c>
      <c r="V126" s="2">
        <v>684</v>
      </c>
      <c r="W126" s="2">
        <v>661</v>
      </c>
      <c r="X126" s="2">
        <v>702</v>
      </c>
      <c r="Y126" s="2">
        <v>673</v>
      </c>
      <c r="Z126" s="2">
        <v>633</v>
      </c>
      <c r="AA126" s="2">
        <v>699</v>
      </c>
      <c r="AB126" s="2">
        <v>654</v>
      </c>
      <c r="AC126" s="2">
        <v>677</v>
      </c>
      <c r="AD126" s="2">
        <v>642</v>
      </c>
      <c r="AE126" s="2">
        <v>691</v>
      </c>
      <c r="AF126" s="2">
        <v>630</v>
      </c>
      <c r="AG126" s="2">
        <v>601</v>
      </c>
      <c r="AH126" s="2">
        <v>594</v>
      </c>
      <c r="AI126" s="2">
        <v>581</v>
      </c>
      <c r="AJ126" s="2">
        <v>600</v>
      </c>
      <c r="AK126" s="2">
        <v>635</v>
      </c>
      <c r="AL126" s="2">
        <v>598</v>
      </c>
      <c r="AM126" s="2">
        <v>659</v>
      </c>
    </row>
    <row r="127" spans="1:39" x14ac:dyDescent="0.3">
      <c r="A127" t="s">
        <v>4</v>
      </c>
      <c r="B127" t="str">
        <f t="shared" si="10"/>
        <v>SouthTransponders</v>
      </c>
      <c r="C127" t="str">
        <f t="shared" si="11"/>
        <v>SouthGalaxy</v>
      </c>
      <c r="D127" t="str">
        <f t="shared" si="12"/>
        <v>SouthLuke Skywalker</v>
      </c>
      <c r="E127" t="str">
        <f t="shared" si="13"/>
        <v>TranspondersGalaxy</v>
      </c>
      <c r="F127" t="str">
        <f t="shared" si="14"/>
        <v>TranspondersLuke Skywalker</v>
      </c>
      <c r="G127" t="str">
        <f t="shared" si="15"/>
        <v>GalaxyLuke Skywalker</v>
      </c>
      <c r="H127" t="str">
        <f t="shared" si="16"/>
        <v>SouthTranspondersGalaxy</v>
      </c>
      <c r="I127" t="str">
        <f t="shared" si="17"/>
        <v>SouthTranspondersLuke Skywalker</v>
      </c>
      <c r="J127" t="str">
        <f t="shared" si="18"/>
        <v>TranspondersGalaxyLuke Skywalker</v>
      </c>
      <c r="K127" t="str">
        <f t="shared" si="19"/>
        <v>SouthTranspondersGalaxyLuke Skywalker</v>
      </c>
      <c r="L127" t="s">
        <v>18</v>
      </c>
      <c r="M127" t="s">
        <v>14</v>
      </c>
      <c r="N127" t="s">
        <v>12</v>
      </c>
      <c r="O127" t="s">
        <v>9</v>
      </c>
      <c r="P127" s="2">
        <v>604</v>
      </c>
      <c r="Q127" s="2">
        <v>611</v>
      </c>
      <c r="R127" s="2">
        <v>637</v>
      </c>
      <c r="S127" s="2">
        <v>603</v>
      </c>
      <c r="T127" s="2">
        <v>583</v>
      </c>
      <c r="U127" s="2">
        <v>579</v>
      </c>
      <c r="V127" s="2">
        <v>544</v>
      </c>
      <c r="W127" s="2">
        <v>587</v>
      </c>
      <c r="X127" s="2">
        <v>550</v>
      </c>
      <c r="Y127" s="2">
        <v>506</v>
      </c>
      <c r="Z127" s="2">
        <v>552</v>
      </c>
      <c r="AA127" s="2">
        <v>551</v>
      </c>
      <c r="AB127" s="2">
        <v>610</v>
      </c>
      <c r="AC127" s="2">
        <v>640</v>
      </c>
      <c r="AD127" s="2">
        <v>631</v>
      </c>
      <c r="AE127" s="2">
        <v>649</v>
      </c>
      <c r="AF127" s="2">
        <v>635</v>
      </c>
      <c r="AG127" s="2">
        <v>661</v>
      </c>
      <c r="AH127" s="2">
        <v>702</v>
      </c>
      <c r="AI127" s="2">
        <v>682</v>
      </c>
      <c r="AJ127" s="2">
        <v>672</v>
      </c>
      <c r="AK127" s="2">
        <v>687</v>
      </c>
      <c r="AL127" s="2">
        <v>733</v>
      </c>
      <c r="AM127" s="2">
        <v>743</v>
      </c>
    </row>
    <row r="128" spans="1:39" x14ac:dyDescent="0.3">
      <c r="A128" t="s">
        <v>4</v>
      </c>
      <c r="B128" t="str">
        <f t="shared" si="10"/>
        <v>SouthTransponders</v>
      </c>
      <c r="C128" t="str">
        <f t="shared" si="11"/>
        <v>SouthGalaxy</v>
      </c>
      <c r="D128" t="str">
        <f t="shared" si="12"/>
        <v>SouthHansolo</v>
      </c>
      <c r="E128" t="str">
        <f t="shared" si="13"/>
        <v>TranspondersGalaxy</v>
      </c>
      <c r="F128" t="str">
        <f t="shared" si="14"/>
        <v>TranspondersHansolo</v>
      </c>
      <c r="G128" t="str">
        <f t="shared" si="15"/>
        <v>GalaxyHansolo</v>
      </c>
      <c r="H128" t="str">
        <f t="shared" si="16"/>
        <v>SouthTranspondersGalaxy</v>
      </c>
      <c r="I128" t="str">
        <f t="shared" si="17"/>
        <v>SouthTranspondersHansolo</v>
      </c>
      <c r="J128" t="str">
        <f t="shared" si="18"/>
        <v>TranspondersGalaxyHansolo</v>
      </c>
      <c r="K128" t="str">
        <f t="shared" si="19"/>
        <v>SouthTranspondersGalaxyHansolo</v>
      </c>
      <c r="L128" t="s">
        <v>18</v>
      </c>
      <c r="M128" t="s">
        <v>14</v>
      </c>
      <c r="N128" t="s">
        <v>12</v>
      </c>
      <c r="O128" t="s">
        <v>10</v>
      </c>
      <c r="P128" s="2">
        <v>538</v>
      </c>
      <c r="Q128" s="2">
        <v>521</v>
      </c>
      <c r="R128" s="2">
        <v>489</v>
      </c>
      <c r="S128" s="2">
        <v>519</v>
      </c>
      <c r="T128" s="2">
        <v>483</v>
      </c>
      <c r="U128" s="2">
        <v>451</v>
      </c>
      <c r="V128" s="2">
        <v>429</v>
      </c>
      <c r="W128" s="2">
        <v>435</v>
      </c>
      <c r="X128" s="2">
        <v>441</v>
      </c>
      <c r="Y128" s="2">
        <v>463</v>
      </c>
      <c r="Z128" s="2">
        <v>458</v>
      </c>
      <c r="AA128" s="2">
        <v>506</v>
      </c>
      <c r="AB128" s="2">
        <v>536</v>
      </c>
      <c r="AC128" s="2">
        <v>563</v>
      </c>
      <c r="AD128" s="2">
        <v>593</v>
      </c>
      <c r="AE128" s="2">
        <v>643</v>
      </c>
      <c r="AF128" s="2">
        <v>589</v>
      </c>
      <c r="AG128" s="2">
        <v>610</v>
      </c>
      <c r="AH128" s="2">
        <v>640</v>
      </c>
      <c r="AI128" s="2">
        <v>646</v>
      </c>
      <c r="AJ128" s="2">
        <v>631</v>
      </c>
      <c r="AK128" s="2">
        <v>668</v>
      </c>
      <c r="AL128" s="2">
        <v>710</v>
      </c>
      <c r="AM128" s="2">
        <v>761</v>
      </c>
    </row>
    <row r="129" spans="1:39" x14ac:dyDescent="0.3">
      <c r="A129" t="s">
        <v>4</v>
      </c>
      <c r="B129" t="str">
        <f t="shared" si="10"/>
        <v>SouthTransponders</v>
      </c>
      <c r="C129" t="str">
        <f t="shared" si="11"/>
        <v>SouthGalaxy</v>
      </c>
      <c r="D129" t="str">
        <f t="shared" si="12"/>
        <v>SouthChewbacca</v>
      </c>
      <c r="E129" t="str">
        <f t="shared" si="13"/>
        <v>TranspondersGalaxy</v>
      </c>
      <c r="F129" t="str">
        <f t="shared" si="14"/>
        <v>TranspondersChewbacca</v>
      </c>
      <c r="G129" t="str">
        <f t="shared" si="15"/>
        <v>GalaxyChewbacca</v>
      </c>
      <c r="H129" t="str">
        <f t="shared" si="16"/>
        <v>SouthTranspondersGalaxy</v>
      </c>
      <c r="I129" t="str">
        <f t="shared" si="17"/>
        <v>SouthTranspondersChewbacca</v>
      </c>
      <c r="J129" t="str">
        <f t="shared" si="18"/>
        <v>TranspondersGalaxyChewbacca</v>
      </c>
      <c r="K129" t="str">
        <f t="shared" si="19"/>
        <v>SouthTranspondersGalaxyChewbacca</v>
      </c>
      <c r="L129" t="s">
        <v>18</v>
      </c>
      <c r="M129" t="s">
        <v>14</v>
      </c>
      <c r="N129" t="s">
        <v>12</v>
      </c>
      <c r="O129" t="s">
        <v>11</v>
      </c>
      <c r="P129" s="2">
        <v>880</v>
      </c>
      <c r="Q129" s="2">
        <v>912</v>
      </c>
      <c r="R129" s="2">
        <v>846</v>
      </c>
      <c r="S129" s="2">
        <v>845</v>
      </c>
      <c r="T129" s="2">
        <v>842</v>
      </c>
      <c r="U129" s="2">
        <v>822</v>
      </c>
      <c r="V129" s="2">
        <v>863</v>
      </c>
      <c r="W129" s="2">
        <v>847</v>
      </c>
      <c r="X129" s="2">
        <v>810</v>
      </c>
      <c r="Y129" s="2">
        <v>814</v>
      </c>
      <c r="Z129" s="2">
        <v>771</v>
      </c>
      <c r="AA129" s="2">
        <v>802</v>
      </c>
      <c r="AB129" s="2">
        <v>787</v>
      </c>
      <c r="AC129" s="2">
        <v>741</v>
      </c>
      <c r="AD129" s="2">
        <v>719</v>
      </c>
      <c r="AE129" s="2">
        <v>792</v>
      </c>
      <c r="AF129" s="2">
        <v>787</v>
      </c>
      <c r="AG129" s="2">
        <v>842</v>
      </c>
      <c r="AH129" s="2">
        <v>810</v>
      </c>
      <c r="AI129" s="2">
        <v>848</v>
      </c>
      <c r="AJ129" s="2">
        <v>892</v>
      </c>
      <c r="AK129" s="2">
        <v>914</v>
      </c>
      <c r="AL129" s="2">
        <v>884</v>
      </c>
      <c r="AM129" s="2">
        <v>956</v>
      </c>
    </row>
    <row r="130" spans="1:39" x14ac:dyDescent="0.3">
      <c r="A130" t="s">
        <v>4</v>
      </c>
      <c r="B130" t="str">
        <f t="shared" si="10"/>
        <v>SouthTransponders</v>
      </c>
      <c r="C130" t="str">
        <f t="shared" si="11"/>
        <v>SouthPlanet</v>
      </c>
      <c r="D130" t="str">
        <f t="shared" si="12"/>
        <v>SouthJames Kirk</v>
      </c>
      <c r="E130" t="str">
        <f t="shared" si="13"/>
        <v>TranspondersPlanet</v>
      </c>
      <c r="F130" t="str">
        <f t="shared" si="14"/>
        <v>TranspondersJames Kirk</v>
      </c>
      <c r="G130" t="str">
        <f t="shared" si="15"/>
        <v>PlanetJames Kirk</v>
      </c>
      <c r="H130" t="str">
        <f t="shared" si="16"/>
        <v>SouthTranspondersPlanet</v>
      </c>
      <c r="I130" t="str">
        <f t="shared" si="17"/>
        <v>SouthTranspondersJames Kirk</v>
      </c>
      <c r="J130" t="str">
        <f t="shared" si="18"/>
        <v>TranspondersPlanetJames Kirk</v>
      </c>
      <c r="K130" t="str">
        <f t="shared" si="19"/>
        <v>SouthTranspondersPlanetJames Kirk</v>
      </c>
      <c r="L130" t="s">
        <v>18</v>
      </c>
      <c r="M130" t="s">
        <v>14</v>
      </c>
      <c r="N130" t="s">
        <v>13</v>
      </c>
      <c r="O130" t="s">
        <v>8</v>
      </c>
      <c r="P130" s="2">
        <v>762</v>
      </c>
      <c r="Q130" s="2">
        <v>718</v>
      </c>
      <c r="R130" s="2">
        <v>682</v>
      </c>
      <c r="S130" s="2">
        <v>678</v>
      </c>
      <c r="T130" s="2">
        <v>673</v>
      </c>
      <c r="U130" s="2">
        <v>730</v>
      </c>
      <c r="V130" s="2">
        <v>749</v>
      </c>
      <c r="W130" s="2">
        <v>697</v>
      </c>
      <c r="X130" s="2">
        <v>744</v>
      </c>
      <c r="Y130" s="2">
        <v>690</v>
      </c>
      <c r="Z130" s="2">
        <v>632</v>
      </c>
      <c r="AA130" s="2">
        <v>688</v>
      </c>
      <c r="AB130" s="2">
        <v>651</v>
      </c>
      <c r="AC130" s="2">
        <v>627</v>
      </c>
      <c r="AD130" s="2">
        <v>617</v>
      </c>
      <c r="AE130" s="2">
        <v>593</v>
      </c>
      <c r="AF130" s="2">
        <v>649</v>
      </c>
      <c r="AG130" s="2">
        <v>717</v>
      </c>
      <c r="AH130" s="2">
        <v>737</v>
      </c>
      <c r="AI130" s="2">
        <v>814</v>
      </c>
      <c r="AJ130" s="2">
        <v>755</v>
      </c>
      <c r="AK130" s="2">
        <v>819</v>
      </c>
      <c r="AL130" s="2">
        <v>825</v>
      </c>
      <c r="AM130" s="2">
        <v>782</v>
      </c>
    </row>
    <row r="131" spans="1:39" x14ac:dyDescent="0.3">
      <c r="A131" t="s">
        <v>4</v>
      </c>
      <c r="B131" t="str">
        <f t="shared" ref="B131:B145" si="20">L131&amp;M131</f>
        <v>SouthTransponders</v>
      </c>
      <c r="C131" t="str">
        <f t="shared" ref="C131:C145" si="21">L131&amp;N131</f>
        <v>SouthPlanet</v>
      </c>
      <c r="D131" t="str">
        <f t="shared" ref="D131:D145" si="22">L131&amp;O131</f>
        <v>SouthLuke Skywalker</v>
      </c>
      <c r="E131" t="str">
        <f t="shared" ref="E131:E145" si="23">M131&amp;N131</f>
        <v>TranspondersPlanet</v>
      </c>
      <c r="F131" t="str">
        <f t="shared" ref="F131:F145" si="24">M131&amp;O131</f>
        <v>TranspondersLuke Skywalker</v>
      </c>
      <c r="G131" t="str">
        <f t="shared" ref="G131:G145" si="25">N131&amp;O131</f>
        <v>PlanetLuke Skywalker</v>
      </c>
      <c r="H131" t="str">
        <f t="shared" ref="H131:H145" si="26">B131&amp;N131</f>
        <v>SouthTranspondersPlanet</v>
      </c>
      <c r="I131" t="str">
        <f t="shared" ref="I131:I145" si="27">B131&amp;O131</f>
        <v>SouthTranspondersLuke Skywalker</v>
      </c>
      <c r="J131" t="str">
        <f t="shared" ref="J131:J145" si="28">E131&amp;O131</f>
        <v>TranspondersPlanetLuke Skywalker</v>
      </c>
      <c r="K131" t="str">
        <f t="shared" ref="K131:K145" si="29">H131&amp;O131</f>
        <v>SouthTranspondersPlanetLuke Skywalker</v>
      </c>
      <c r="L131" t="s">
        <v>18</v>
      </c>
      <c r="M131" t="s">
        <v>14</v>
      </c>
      <c r="N131" t="s">
        <v>13</v>
      </c>
      <c r="O131" t="s">
        <v>9</v>
      </c>
      <c r="P131" s="2">
        <v>880</v>
      </c>
      <c r="Q131" s="2">
        <v>847</v>
      </c>
      <c r="R131" s="2">
        <v>922</v>
      </c>
      <c r="S131" s="2">
        <v>988</v>
      </c>
      <c r="T131" s="2">
        <v>1059</v>
      </c>
      <c r="U131" s="2">
        <v>1091</v>
      </c>
      <c r="V131" s="2">
        <v>1070</v>
      </c>
      <c r="W131" s="2">
        <v>1049</v>
      </c>
      <c r="X131" s="2">
        <v>1161</v>
      </c>
      <c r="Y131" s="2">
        <v>1242</v>
      </c>
      <c r="Z131" s="2">
        <v>1141</v>
      </c>
      <c r="AA131" s="2">
        <v>1227</v>
      </c>
      <c r="AB131" s="2">
        <v>1184</v>
      </c>
      <c r="AC131" s="2">
        <v>1275</v>
      </c>
      <c r="AD131" s="2">
        <v>1322</v>
      </c>
      <c r="AE131" s="2">
        <v>1274</v>
      </c>
      <c r="AF131" s="2">
        <v>1200</v>
      </c>
      <c r="AG131" s="2">
        <v>1303</v>
      </c>
      <c r="AH131" s="2">
        <v>1307</v>
      </c>
      <c r="AI131" s="2">
        <v>1323</v>
      </c>
      <c r="AJ131" s="2">
        <v>1226</v>
      </c>
      <c r="AK131" s="2">
        <v>1142</v>
      </c>
      <c r="AL131" s="2">
        <v>1078</v>
      </c>
      <c r="AM131" s="2">
        <v>1150</v>
      </c>
    </row>
    <row r="132" spans="1:39" x14ac:dyDescent="0.3">
      <c r="A132" t="s">
        <v>4</v>
      </c>
      <c r="B132" t="str">
        <f t="shared" si="20"/>
        <v>SouthTransponders</v>
      </c>
      <c r="C132" t="str">
        <f t="shared" si="21"/>
        <v>SouthPlanet</v>
      </c>
      <c r="D132" t="str">
        <f t="shared" si="22"/>
        <v>SouthHansolo</v>
      </c>
      <c r="E132" t="str">
        <f t="shared" si="23"/>
        <v>TranspondersPlanet</v>
      </c>
      <c r="F132" t="str">
        <f t="shared" si="24"/>
        <v>TranspondersHansolo</v>
      </c>
      <c r="G132" t="str">
        <f t="shared" si="25"/>
        <v>PlanetHansolo</v>
      </c>
      <c r="H132" t="str">
        <f t="shared" si="26"/>
        <v>SouthTranspondersPlanet</v>
      </c>
      <c r="I132" t="str">
        <f t="shared" si="27"/>
        <v>SouthTranspondersHansolo</v>
      </c>
      <c r="J132" t="str">
        <f t="shared" si="28"/>
        <v>TranspondersPlanetHansolo</v>
      </c>
      <c r="K132" t="str">
        <f t="shared" si="29"/>
        <v>SouthTranspondersPlanetHansolo</v>
      </c>
      <c r="L132" t="s">
        <v>18</v>
      </c>
      <c r="M132" t="s">
        <v>14</v>
      </c>
      <c r="N132" t="s">
        <v>13</v>
      </c>
      <c r="O132" t="s">
        <v>10</v>
      </c>
      <c r="P132" s="2">
        <v>571</v>
      </c>
      <c r="Q132" s="2">
        <v>545</v>
      </c>
      <c r="R132" s="2">
        <v>547</v>
      </c>
      <c r="S132" s="2">
        <v>568</v>
      </c>
      <c r="T132" s="2">
        <v>520</v>
      </c>
      <c r="U132" s="2">
        <v>491</v>
      </c>
      <c r="V132" s="2">
        <v>462</v>
      </c>
      <c r="W132" s="2">
        <v>473</v>
      </c>
      <c r="X132" s="2">
        <v>477</v>
      </c>
      <c r="Y132" s="2">
        <v>492</v>
      </c>
      <c r="Z132" s="2">
        <v>459</v>
      </c>
      <c r="AA132" s="2">
        <v>423</v>
      </c>
      <c r="AB132" s="2">
        <v>462</v>
      </c>
      <c r="AC132" s="2">
        <v>493</v>
      </c>
      <c r="AD132" s="2">
        <v>510</v>
      </c>
      <c r="AE132" s="2">
        <v>510</v>
      </c>
      <c r="AF132" s="2">
        <v>503</v>
      </c>
      <c r="AG132" s="2">
        <v>512</v>
      </c>
      <c r="AH132" s="2">
        <v>482</v>
      </c>
      <c r="AI132" s="2">
        <v>520</v>
      </c>
      <c r="AJ132" s="2">
        <v>561</v>
      </c>
      <c r="AK132" s="2">
        <v>586</v>
      </c>
      <c r="AL132" s="2">
        <v>586</v>
      </c>
      <c r="AM132" s="2">
        <v>588</v>
      </c>
    </row>
    <row r="133" spans="1:39" x14ac:dyDescent="0.3">
      <c r="A133" t="s">
        <v>4</v>
      </c>
      <c r="B133" t="str">
        <f t="shared" si="20"/>
        <v>SouthTransponders</v>
      </c>
      <c r="C133" t="str">
        <f t="shared" si="21"/>
        <v>SouthPlanet</v>
      </c>
      <c r="D133" t="str">
        <f t="shared" si="22"/>
        <v>SouthChewbacca</v>
      </c>
      <c r="E133" t="str">
        <f t="shared" si="23"/>
        <v>TranspondersPlanet</v>
      </c>
      <c r="F133" t="str">
        <f t="shared" si="24"/>
        <v>TranspondersChewbacca</v>
      </c>
      <c r="G133" t="str">
        <f t="shared" si="25"/>
        <v>PlanetChewbacca</v>
      </c>
      <c r="H133" t="str">
        <f t="shared" si="26"/>
        <v>SouthTranspondersPlanet</v>
      </c>
      <c r="I133" t="str">
        <f t="shared" si="27"/>
        <v>SouthTranspondersChewbacca</v>
      </c>
      <c r="J133" t="str">
        <f t="shared" si="28"/>
        <v>TranspondersPlanetChewbacca</v>
      </c>
      <c r="K133" t="str">
        <f t="shared" si="29"/>
        <v>SouthTranspondersPlanetChewbacca</v>
      </c>
      <c r="L133" t="s">
        <v>18</v>
      </c>
      <c r="M133" t="s">
        <v>14</v>
      </c>
      <c r="N133" t="s">
        <v>13</v>
      </c>
      <c r="O133" t="s">
        <v>11</v>
      </c>
      <c r="P133" s="2">
        <v>729</v>
      </c>
      <c r="Q133" s="2">
        <v>758</v>
      </c>
      <c r="R133" s="2">
        <v>752</v>
      </c>
      <c r="S133" s="2">
        <v>712</v>
      </c>
      <c r="T133" s="2">
        <v>750</v>
      </c>
      <c r="U133" s="2">
        <v>734</v>
      </c>
      <c r="V133" s="2">
        <v>688</v>
      </c>
      <c r="W133" s="2">
        <v>640</v>
      </c>
      <c r="X133" s="2">
        <v>654</v>
      </c>
      <c r="Y133" s="2">
        <v>699</v>
      </c>
      <c r="Z133" s="2">
        <v>662</v>
      </c>
      <c r="AA133" s="2">
        <v>686</v>
      </c>
      <c r="AB133" s="2">
        <v>724</v>
      </c>
      <c r="AC133" s="2">
        <v>701</v>
      </c>
      <c r="AD133" s="2">
        <v>744</v>
      </c>
      <c r="AE133" s="2">
        <v>806</v>
      </c>
      <c r="AF133" s="2">
        <v>768</v>
      </c>
      <c r="AG133" s="2">
        <v>732</v>
      </c>
      <c r="AH133" s="2">
        <v>797</v>
      </c>
      <c r="AI133" s="2">
        <v>762</v>
      </c>
      <c r="AJ133" s="2">
        <v>798</v>
      </c>
      <c r="AK133" s="2">
        <v>866</v>
      </c>
      <c r="AL133" s="2">
        <v>822</v>
      </c>
      <c r="AM133" s="2">
        <v>882</v>
      </c>
    </row>
    <row r="134" spans="1:39" x14ac:dyDescent="0.3">
      <c r="A134" t="s">
        <v>4</v>
      </c>
      <c r="B134" t="str">
        <f t="shared" si="20"/>
        <v>SouthGlue Guns</v>
      </c>
      <c r="C134" t="str">
        <f t="shared" si="21"/>
        <v>SouthEnterprise</v>
      </c>
      <c r="D134" t="str">
        <f t="shared" si="22"/>
        <v>SouthJames Kirk</v>
      </c>
      <c r="E134" t="str">
        <f t="shared" si="23"/>
        <v>Glue GunsEnterprise</v>
      </c>
      <c r="F134" t="str">
        <f t="shared" si="24"/>
        <v>Glue GunsJames Kirk</v>
      </c>
      <c r="G134" t="str">
        <f t="shared" si="25"/>
        <v>EnterpriseJames Kirk</v>
      </c>
      <c r="H134" t="str">
        <f t="shared" si="26"/>
        <v>SouthGlue GunsEnterprise</v>
      </c>
      <c r="I134" t="str">
        <f t="shared" si="27"/>
        <v>SouthGlue GunsJames Kirk</v>
      </c>
      <c r="J134" t="str">
        <f t="shared" si="28"/>
        <v>Glue GunsEnterpriseJames Kirk</v>
      </c>
      <c r="K134" t="str">
        <f t="shared" si="29"/>
        <v>SouthGlue GunsEnterpriseJames Kirk</v>
      </c>
      <c r="L134" t="s">
        <v>18</v>
      </c>
      <c r="M134" t="s">
        <v>15</v>
      </c>
      <c r="N134" t="s">
        <v>7</v>
      </c>
      <c r="O134" t="s">
        <v>8</v>
      </c>
      <c r="P134" s="2">
        <v>516</v>
      </c>
      <c r="Q134" s="2">
        <v>496</v>
      </c>
      <c r="R134" s="2">
        <v>509</v>
      </c>
      <c r="S134" s="2">
        <v>470</v>
      </c>
      <c r="T134" s="2">
        <v>506</v>
      </c>
      <c r="U134" s="2">
        <v>516</v>
      </c>
      <c r="V134" s="2">
        <v>534</v>
      </c>
      <c r="W134" s="2">
        <v>569</v>
      </c>
      <c r="X134" s="2">
        <v>611</v>
      </c>
      <c r="Y134" s="2">
        <v>622</v>
      </c>
      <c r="Z134" s="2">
        <v>609</v>
      </c>
      <c r="AA134" s="2">
        <v>566</v>
      </c>
      <c r="AB134" s="2">
        <v>568</v>
      </c>
      <c r="AC134" s="2">
        <v>531</v>
      </c>
      <c r="AD134" s="2">
        <v>552</v>
      </c>
      <c r="AE134" s="2">
        <v>551</v>
      </c>
      <c r="AF134" s="2">
        <v>585</v>
      </c>
      <c r="AG134" s="2">
        <v>546</v>
      </c>
      <c r="AH134" s="2">
        <v>549</v>
      </c>
      <c r="AI134" s="2">
        <v>514</v>
      </c>
      <c r="AJ134" s="2">
        <v>531</v>
      </c>
      <c r="AK134" s="2">
        <v>558</v>
      </c>
      <c r="AL134" s="2">
        <v>550</v>
      </c>
      <c r="AM134" s="2">
        <v>546</v>
      </c>
    </row>
    <row r="135" spans="1:39" x14ac:dyDescent="0.3">
      <c r="A135" t="s">
        <v>4</v>
      </c>
      <c r="B135" t="str">
        <f t="shared" si="20"/>
        <v>SouthGlue Guns</v>
      </c>
      <c r="C135" t="str">
        <f t="shared" si="21"/>
        <v>SouthEnterprise</v>
      </c>
      <c r="D135" t="str">
        <f t="shared" si="22"/>
        <v>SouthLuke Skywalker</v>
      </c>
      <c r="E135" t="str">
        <f t="shared" si="23"/>
        <v>Glue GunsEnterprise</v>
      </c>
      <c r="F135" t="str">
        <f t="shared" si="24"/>
        <v>Glue GunsLuke Skywalker</v>
      </c>
      <c r="G135" t="str">
        <f t="shared" si="25"/>
        <v>EnterpriseLuke Skywalker</v>
      </c>
      <c r="H135" t="str">
        <f t="shared" si="26"/>
        <v>SouthGlue GunsEnterprise</v>
      </c>
      <c r="I135" t="str">
        <f t="shared" si="27"/>
        <v>SouthGlue GunsLuke Skywalker</v>
      </c>
      <c r="J135" t="str">
        <f t="shared" si="28"/>
        <v>Glue GunsEnterpriseLuke Skywalker</v>
      </c>
      <c r="K135" t="str">
        <f t="shared" si="29"/>
        <v>SouthGlue GunsEnterpriseLuke Skywalker</v>
      </c>
      <c r="L135" t="s">
        <v>18</v>
      </c>
      <c r="M135" t="s">
        <v>15</v>
      </c>
      <c r="N135" t="s">
        <v>7</v>
      </c>
      <c r="O135" t="s">
        <v>9</v>
      </c>
      <c r="P135" s="2">
        <v>816</v>
      </c>
      <c r="Q135" s="2">
        <v>880</v>
      </c>
      <c r="R135" s="2">
        <v>827</v>
      </c>
      <c r="S135" s="2">
        <v>864</v>
      </c>
      <c r="T135" s="2">
        <v>890</v>
      </c>
      <c r="U135" s="2">
        <v>983</v>
      </c>
      <c r="V135" s="2">
        <v>988</v>
      </c>
      <c r="W135" s="2">
        <v>982</v>
      </c>
      <c r="X135" s="2">
        <v>1049</v>
      </c>
      <c r="Y135" s="2">
        <v>1035</v>
      </c>
      <c r="Z135" s="2">
        <v>1096</v>
      </c>
      <c r="AA135" s="2">
        <v>1045</v>
      </c>
      <c r="AB135" s="2">
        <v>1007</v>
      </c>
      <c r="AC135" s="2">
        <v>1103</v>
      </c>
      <c r="AD135" s="2">
        <v>1170</v>
      </c>
      <c r="AE135" s="2">
        <v>1281</v>
      </c>
      <c r="AF135" s="2">
        <v>1225</v>
      </c>
      <c r="AG135" s="2">
        <v>1117</v>
      </c>
      <c r="AH135" s="2">
        <v>1214</v>
      </c>
      <c r="AI135" s="2">
        <v>1193</v>
      </c>
      <c r="AJ135" s="2">
        <v>1115</v>
      </c>
      <c r="AK135" s="2">
        <v>1049</v>
      </c>
      <c r="AL135" s="2">
        <v>1075</v>
      </c>
      <c r="AM135" s="2">
        <v>1170</v>
      </c>
    </row>
    <row r="136" spans="1:39" x14ac:dyDescent="0.3">
      <c r="A136" t="s">
        <v>4</v>
      </c>
      <c r="B136" t="str">
        <f t="shared" si="20"/>
        <v>SouthGlue Guns</v>
      </c>
      <c r="C136" t="str">
        <f t="shared" si="21"/>
        <v>SouthEnterprise</v>
      </c>
      <c r="D136" t="str">
        <f t="shared" si="22"/>
        <v>SouthHansolo</v>
      </c>
      <c r="E136" t="str">
        <f t="shared" si="23"/>
        <v>Glue GunsEnterprise</v>
      </c>
      <c r="F136" t="str">
        <f t="shared" si="24"/>
        <v>Glue GunsHansolo</v>
      </c>
      <c r="G136" t="str">
        <f t="shared" si="25"/>
        <v>EnterpriseHansolo</v>
      </c>
      <c r="H136" t="str">
        <f t="shared" si="26"/>
        <v>SouthGlue GunsEnterprise</v>
      </c>
      <c r="I136" t="str">
        <f t="shared" si="27"/>
        <v>SouthGlue GunsHansolo</v>
      </c>
      <c r="J136" t="str">
        <f t="shared" si="28"/>
        <v>Glue GunsEnterpriseHansolo</v>
      </c>
      <c r="K136" t="str">
        <f t="shared" si="29"/>
        <v>SouthGlue GunsEnterpriseHansolo</v>
      </c>
      <c r="L136" t="s">
        <v>18</v>
      </c>
      <c r="M136" t="s">
        <v>15</v>
      </c>
      <c r="N136" t="s">
        <v>7</v>
      </c>
      <c r="O136" t="s">
        <v>10</v>
      </c>
      <c r="P136" s="2">
        <v>979</v>
      </c>
      <c r="Q136" s="2">
        <v>998</v>
      </c>
      <c r="R136" s="2">
        <v>948</v>
      </c>
      <c r="S136" s="2">
        <v>903</v>
      </c>
      <c r="T136" s="2">
        <v>943</v>
      </c>
      <c r="U136" s="2">
        <v>879</v>
      </c>
      <c r="V136" s="2">
        <v>904</v>
      </c>
      <c r="W136" s="2">
        <v>973</v>
      </c>
      <c r="X136" s="2">
        <v>950</v>
      </c>
      <c r="Y136" s="2">
        <v>895</v>
      </c>
      <c r="Z136" s="2">
        <v>954</v>
      </c>
      <c r="AA136" s="2">
        <v>919</v>
      </c>
      <c r="AB136" s="2">
        <v>947</v>
      </c>
      <c r="AC136" s="2">
        <v>1018</v>
      </c>
      <c r="AD136" s="2">
        <v>1019</v>
      </c>
      <c r="AE136" s="2">
        <v>1003</v>
      </c>
      <c r="AF136" s="2">
        <v>1083</v>
      </c>
      <c r="AG136" s="2">
        <v>1036</v>
      </c>
      <c r="AH136" s="2">
        <v>953</v>
      </c>
      <c r="AI136" s="2">
        <v>869</v>
      </c>
      <c r="AJ136" s="2">
        <v>827</v>
      </c>
      <c r="AK136" s="2">
        <v>785</v>
      </c>
      <c r="AL136" s="2">
        <v>756</v>
      </c>
      <c r="AM136" s="2">
        <v>750</v>
      </c>
    </row>
    <row r="137" spans="1:39" x14ac:dyDescent="0.3">
      <c r="A137" t="s">
        <v>4</v>
      </c>
      <c r="B137" t="str">
        <f t="shared" si="20"/>
        <v>SouthGlue Guns</v>
      </c>
      <c r="C137" t="str">
        <f t="shared" si="21"/>
        <v>SouthEnterprise</v>
      </c>
      <c r="D137" t="str">
        <f t="shared" si="22"/>
        <v>SouthChewbacca</v>
      </c>
      <c r="E137" t="str">
        <f t="shared" si="23"/>
        <v>Glue GunsEnterprise</v>
      </c>
      <c r="F137" t="str">
        <f t="shared" si="24"/>
        <v>Glue GunsChewbacca</v>
      </c>
      <c r="G137" t="str">
        <f t="shared" si="25"/>
        <v>EnterpriseChewbacca</v>
      </c>
      <c r="H137" t="str">
        <f t="shared" si="26"/>
        <v>SouthGlue GunsEnterprise</v>
      </c>
      <c r="I137" t="str">
        <f t="shared" si="27"/>
        <v>SouthGlue GunsChewbacca</v>
      </c>
      <c r="J137" t="str">
        <f t="shared" si="28"/>
        <v>Glue GunsEnterpriseChewbacca</v>
      </c>
      <c r="K137" t="str">
        <f t="shared" si="29"/>
        <v>SouthGlue GunsEnterpriseChewbacca</v>
      </c>
      <c r="L137" t="s">
        <v>18</v>
      </c>
      <c r="M137" t="s">
        <v>15</v>
      </c>
      <c r="N137" t="s">
        <v>7</v>
      </c>
      <c r="O137" t="s">
        <v>11</v>
      </c>
      <c r="P137" s="2">
        <v>597</v>
      </c>
      <c r="Q137" s="2">
        <v>630</v>
      </c>
      <c r="R137" s="2">
        <v>663</v>
      </c>
      <c r="S137" s="2">
        <v>687</v>
      </c>
      <c r="T137" s="2">
        <v>637</v>
      </c>
      <c r="U137" s="2">
        <v>673</v>
      </c>
      <c r="V137" s="2">
        <v>626</v>
      </c>
      <c r="W137" s="2">
        <v>675</v>
      </c>
      <c r="X137" s="2">
        <v>659</v>
      </c>
      <c r="Y137" s="2">
        <v>639</v>
      </c>
      <c r="Z137" s="2">
        <v>652</v>
      </c>
      <c r="AA137" s="2">
        <v>631</v>
      </c>
      <c r="AB137" s="2">
        <v>687</v>
      </c>
      <c r="AC137" s="2">
        <v>677</v>
      </c>
      <c r="AD137" s="2">
        <v>706</v>
      </c>
      <c r="AE137" s="2">
        <v>724</v>
      </c>
      <c r="AF137" s="2">
        <v>708</v>
      </c>
      <c r="AG137" s="2">
        <v>695</v>
      </c>
      <c r="AH137" s="2">
        <v>646</v>
      </c>
      <c r="AI137" s="2">
        <v>716</v>
      </c>
      <c r="AJ137" s="2">
        <v>682</v>
      </c>
      <c r="AK137" s="2">
        <v>740</v>
      </c>
      <c r="AL137" s="2">
        <v>694</v>
      </c>
      <c r="AM137" s="2">
        <v>720</v>
      </c>
    </row>
    <row r="138" spans="1:39" x14ac:dyDescent="0.3">
      <c r="A138" t="s">
        <v>4</v>
      </c>
      <c r="B138" t="str">
        <f t="shared" si="20"/>
        <v>SouthGlue Guns</v>
      </c>
      <c r="C138" t="str">
        <f t="shared" si="21"/>
        <v>SouthGalaxy</v>
      </c>
      <c r="D138" t="str">
        <f t="shared" si="22"/>
        <v>SouthJames Kirk</v>
      </c>
      <c r="E138" t="str">
        <f t="shared" si="23"/>
        <v>Glue GunsGalaxy</v>
      </c>
      <c r="F138" t="str">
        <f t="shared" si="24"/>
        <v>Glue GunsJames Kirk</v>
      </c>
      <c r="G138" t="str">
        <f t="shared" si="25"/>
        <v>GalaxyJames Kirk</v>
      </c>
      <c r="H138" t="str">
        <f t="shared" si="26"/>
        <v>SouthGlue GunsGalaxy</v>
      </c>
      <c r="I138" t="str">
        <f t="shared" si="27"/>
        <v>SouthGlue GunsJames Kirk</v>
      </c>
      <c r="J138" t="str">
        <f t="shared" si="28"/>
        <v>Glue GunsGalaxyJames Kirk</v>
      </c>
      <c r="K138" t="str">
        <f t="shared" si="29"/>
        <v>SouthGlue GunsGalaxyJames Kirk</v>
      </c>
      <c r="L138" t="s">
        <v>18</v>
      </c>
      <c r="M138" t="s">
        <v>15</v>
      </c>
      <c r="N138" t="s">
        <v>12</v>
      </c>
      <c r="O138" t="s">
        <v>8</v>
      </c>
      <c r="P138" s="2">
        <v>895</v>
      </c>
      <c r="Q138" s="2">
        <v>915</v>
      </c>
      <c r="R138" s="2">
        <v>962</v>
      </c>
      <c r="S138" s="2">
        <v>964</v>
      </c>
      <c r="T138" s="2">
        <v>973</v>
      </c>
      <c r="U138" s="2">
        <v>956</v>
      </c>
      <c r="V138" s="2">
        <v>920</v>
      </c>
      <c r="W138" s="2">
        <v>932</v>
      </c>
      <c r="X138" s="2">
        <v>981</v>
      </c>
      <c r="Y138" s="2">
        <v>980</v>
      </c>
      <c r="Z138" s="2">
        <v>974</v>
      </c>
      <c r="AA138" s="2">
        <v>891</v>
      </c>
      <c r="AB138" s="2">
        <v>966</v>
      </c>
      <c r="AC138" s="2">
        <v>934</v>
      </c>
      <c r="AD138" s="2">
        <v>956</v>
      </c>
      <c r="AE138" s="2">
        <v>930</v>
      </c>
      <c r="AF138" s="2">
        <v>1013</v>
      </c>
      <c r="AG138" s="2">
        <v>1022</v>
      </c>
      <c r="AH138" s="2">
        <v>1078</v>
      </c>
      <c r="AI138" s="2">
        <v>1058</v>
      </c>
      <c r="AJ138" s="2">
        <v>983</v>
      </c>
      <c r="AK138" s="2">
        <v>937</v>
      </c>
      <c r="AL138" s="2">
        <v>997</v>
      </c>
      <c r="AM138" s="2">
        <v>969</v>
      </c>
    </row>
    <row r="139" spans="1:39" x14ac:dyDescent="0.3">
      <c r="A139" t="s">
        <v>4</v>
      </c>
      <c r="B139" t="str">
        <f t="shared" si="20"/>
        <v>SouthGlue Guns</v>
      </c>
      <c r="C139" t="str">
        <f t="shared" si="21"/>
        <v>SouthGalaxy</v>
      </c>
      <c r="D139" t="str">
        <f t="shared" si="22"/>
        <v>SouthLuke Skywalker</v>
      </c>
      <c r="E139" t="str">
        <f t="shared" si="23"/>
        <v>Glue GunsGalaxy</v>
      </c>
      <c r="F139" t="str">
        <f t="shared" si="24"/>
        <v>Glue GunsLuke Skywalker</v>
      </c>
      <c r="G139" t="str">
        <f t="shared" si="25"/>
        <v>GalaxyLuke Skywalker</v>
      </c>
      <c r="H139" t="str">
        <f t="shared" si="26"/>
        <v>SouthGlue GunsGalaxy</v>
      </c>
      <c r="I139" t="str">
        <f t="shared" si="27"/>
        <v>SouthGlue GunsLuke Skywalker</v>
      </c>
      <c r="J139" t="str">
        <f t="shared" si="28"/>
        <v>Glue GunsGalaxyLuke Skywalker</v>
      </c>
      <c r="K139" t="str">
        <f t="shared" si="29"/>
        <v>SouthGlue GunsGalaxyLuke Skywalker</v>
      </c>
      <c r="L139" t="s">
        <v>18</v>
      </c>
      <c r="M139" t="s">
        <v>15</v>
      </c>
      <c r="N139" t="s">
        <v>12</v>
      </c>
      <c r="O139" t="s">
        <v>9</v>
      </c>
      <c r="P139" s="2">
        <v>827</v>
      </c>
      <c r="Q139" s="2">
        <v>871</v>
      </c>
      <c r="R139" s="2">
        <v>935</v>
      </c>
      <c r="S139" s="2">
        <v>899</v>
      </c>
      <c r="T139" s="2">
        <v>877</v>
      </c>
      <c r="U139" s="2">
        <v>951</v>
      </c>
      <c r="V139" s="2">
        <v>1051</v>
      </c>
      <c r="W139" s="2">
        <v>1120</v>
      </c>
      <c r="X139" s="2">
        <v>1174</v>
      </c>
      <c r="Y139" s="2">
        <v>1194</v>
      </c>
      <c r="Z139" s="2">
        <v>1286</v>
      </c>
      <c r="AA139" s="2">
        <v>1332</v>
      </c>
      <c r="AB139" s="2">
        <v>1250</v>
      </c>
      <c r="AC139" s="2">
        <v>1319</v>
      </c>
      <c r="AD139" s="2">
        <v>1261</v>
      </c>
      <c r="AE139" s="2">
        <v>1367</v>
      </c>
      <c r="AF139" s="2">
        <v>1329</v>
      </c>
      <c r="AG139" s="2">
        <v>1220</v>
      </c>
      <c r="AH139" s="2">
        <v>1240</v>
      </c>
      <c r="AI139" s="2">
        <v>1315</v>
      </c>
      <c r="AJ139" s="2">
        <v>1417</v>
      </c>
      <c r="AK139" s="2">
        <v>1548</v>
      </c>
      <c r="AL139" s="2">
        <v>1533</v>
      </c>
      <c r="AM139" s="2">
        <v>1603</v>
      </c>
    </row>
    <row r="140" spans="1:39" x14ac:dyDescent="0.3">
      <c r="A140" t="s">
        <v>4</v>
      </c>
      <c r="B140" t="str">
        <f t="shared" si="20"/>
        <v>SouthGlue Guns</v>
      </c>
      <c r="C140" t="str">
        <f t="shared" si="21"/>
        <v>SouthGalaxy</v>
      </c>
      <c r="D140" t="str">
        <f t="shared" si="22"/>
        <v>SouthHansolo</v>
      </c>
      <c r="E140" t="str">
        <f t="shared" si="23"/>
        <v>Glue GunsGalaxy</v>
      </c>
      <c r="F140" t="str">
        <f t="shared" si="24"/>
        <v>Glue GunsHansolo</v>
      </c>
      <c r="G140" t="str">
        <f t="shared" si="25"/>
        <v>GalaxyHansolo</v>
      </c>
      <c r="H140" t="str">
        <f t="shared" si="26"/>
        <v>SouthGlue GunsGalaxy</v>
      </c>
      <c r="I140" t="str">
        <f t="shared" si="27"/>
        <v>SouthGlue GunsHansolo</v>
      </c>
      <c r="J140" t="str">
        <f t="shared" si="28"/>
        <v>Glue GunsGalaxyHansolo</v>
      </c>
      <c r="K140" t="str">
        <f t="shared" si="29"/>
        <v>SouthGlue GunsGalaxyHansolo</v>
      </c>
      <c r="L140" t="s">
        <v>18</v>
      </c>
      <c r="M140" t="s">
        <v>15</v>
      </c>
      <c r="N140" t="s">
        <v>12</v>
      </c>
      <c r="O140" t="s">
        <v>10</v>
      </c>
      <c r="P140" s="2">
        <v>689</v>
      </c>
      <c r="Q140" s="2">
        <v>726</v>
      </c>
      <c r="R140" s="2">
        <v>732</v>
      </c>
      <c r="S140" s="2">
        <v>733</v>
      </c>
      <c r="T140" s="2">
        <v>738</v>
      </c>
      <c r="U140" s="2">
        <v>788</v>
      </c>
      <c r="V140" s="2">
        <v>831</v>
      </c>
      <c r="W140" s="2">
        <v>876</v>
      </c>
      <c r="X140" s="2">
        <v>927</v>
      </c>
      <c r="Y140" s="2">
        <v>1021</v>
      </c>
      <c r="Z140" s="2">
        <v>937</v>
      </c>
      <c r="AA140" s="2">
        <v>917</v>
      </c>
      <c r="AB140" s="2">
        <v>876</v>
      </c>
      <c r="AC140" s="2">
        <v>915</v>
      </c>
      <c r="AD140" s="2">
        <v>993</v>
      </c>
      <c r="AE140" s="2">
        <v>913</v>
      </c>
      <c r="AF140" s="2">
        <v>841</v>
      </c>
      <c r="AG140" s="2">
        <v>799</v>
      </c>
      <c r="AH140" s="2">
        <v>760</v>
      </c>
      <c r="AI140" s="2">
        <v>729</v>
      </c>
      <c r="AJ140" s="2">
        <v>801</v>
      </c>
      <c r="AK140" s="2">
        <v>744</v>
      </c>
      <c r="AL140" s="2">
        <v>792</v>
      </c>
      <c r="AM140" s="2">
        <v>742</v>
      </c>
    </row>
    <row r="141" spans="1:39" x14ac:dyDescent="0.3">
      <c r="A141" t="s">
        <v>4</v>
      </c>
      <c r="B141" t="str">
        <f t="shared" si="20"/>
        <v>SouthGlue Guns</v>
      </c>
      <c r="C141" t="str">
        <f t="shared" si="21"/>
        <v>SouthGalaxy</v>
      </c>
      <c r="D141" t="str">
        <f t="shared" si="22"/>
        <v>SouthChewbacca</v>
      </c>
      <c r="E141" t="str">
        <f t="shared" si="23"/>
        <v>Glue GunsGalaxy</v>
      </c>
      <c r="F141" t="str">
        <f t="shared" si="24"/>
        <v>Glue GunsChewbacca</v>
      </c>
      <c r="G141" t="str">
        <f t="shared" si="25"/>
        <v>GalaxyChewbacca</v>
      </c>
      <c r="H141" t="str">
        <f t="shared" si="26"/>
        <v>SouthGlue GunsGalaxy</v>
      </c>
      <c r="I141" t="str">
        <f t="shared" si="27"/>
        <v>SouthGlue GunsChewbacca</v>
      </c>
      <c r="J141" t="str">
        <f t="shared" si="28"/>
        <v>Glue GunsGalaxyChewbacca</v>
      </c>
      <c r="K141" t="str">
        <f t="shared" si="29"/>
        <v>SouthGlue GunsGalaxyChewbacca</v>
      </c>
      <c r="L141" t="s">
        <v>18</v>
      </c>
      <c r="M141" t="s">
        <v>15</v>
      </c>
      <c r="N141" t="s">
        <v>12</v>
      </c>
      <c r="O141" t="s">
        <v>11</v>
      </c>
      <c r="P141" s="2">
        <v>657</v>
      </c>
      <c r="Q141" s="2">
        <v>677</v>
      </c>
      <c r="R141" s="2">
        <v>674</v>
      </c>
      <c r="S141" s="2">
        <v>691</v>
      </c>
      <c r="T141" s="2">
        <v>740</v>
      </c>
      <c r="U141" s="2">
        <v>697</v>
      </c>
      <c r="V141" s="2">
        <v>658</v>
      </c>
      <c r="W141" s="2">
        <v>716</v>
      </c>
      <c r="X141" s="2">
        <v>710</v>
      </c>
      <c r="Y141" s="2">
        <v>729</v>
      </c>
      <c r="Z141" s="2">
        <v>806</v>
      </c>
      <c r="AA141" s="2">
        <v>747</v>
      </c>
      <c r="AB141" s="2">
        <v>827</v>
      </c>
      <c r="AC141" s="2">
        <v>843</v>
      </c>
      <c r="AD141" s="2">
        <v>817</v>
      </c>
      <c r="AE141" s="2">
        <v>816</v>
      </c>
      <c r="AF141" s="2">
        <v>868</v>
      </c>
      <c r="AG141" s="2">
        <v>817</v>
      </c>
      <c r="AH141" s="2">
        <v>798</v>
      </c>
      <c r="AI141" s="2">
        <v>729</v>
      </c>
      <c r="AJ141" s="2">
        <v>798</v>
      </c>
      <c r="AK141" s="2">
        <v>782</v>
      </c>
      <c r="AL141" s="2">
        <v>858</v>
      </c>
      <c r="AM141" s="2">
        <v>860</v>
      </c>
    </row>
    <row r="142" spans="1:39" x14ac:dyDescent="0.3">
      <c r="A142" t="s">
        <v>4</v>
      </c>
      <c r="B142" t="str">
        <f t="shared" si="20"/>
        <v>SouthGlue Guns</v>
      </c>
      <c r="C142" t="str">
        <f t="shared" si="21"/>
        <v>SouthPlanet</v>
      </c>
      <c r="D142" t="str">
        <f t="shared" si="22"/>
        <v>SouthJames Kirk</v>
      </c>
      <c r="E142" t="str">
        <f t="shared" si="23"/>
        <v>Glue GunsPlanet</v>
      </c>
      <c r="F142" t="str">
        <f t="shared" si="24"/>
        <v>Glue GunsJames Kirk</v>
      </c>
      <c r="G142" t="str">
        <f t="shared" si="25"/>
        <v>PlanetJames Kirk</v>
      </c>
      <c r="H142" t="str">
        <f t="shared" si="26"/>
        <v>SouthGlue GunsPlanet</v>
      </c>
      <c r="I142" t="str">
        <f t="shared" si="27"/>
        <v>SouthGlue GunsJames Kirk</v>
      </c>
      <c r="J142" t="str">
        <f t="shared" si="28"/>
        <v>Glue GunsPlanetJames Kirk</v>
      </c>
      <c r="K142" t="str">
        <f t="shared" si="29"/>
        <v>SouthGlue GunsPlanetJames Kirk</v>
      </c>
      <c r="L142" t="s">
        <v>18</v>
      </c>
      <c r="M142" t="s">
        <v>15</v>
      </c>
      <c r="N142" t="s">
        <v>13</v>
      </c>
      <c r="O142" t="s">
        <v>8</v>
      </c>
      <c r="P142" s="2">
        <v>633</v>
      </c>
      <c r="Q142" s="2">
        <v>612</v>
      </c>
      <c r="R142" s="2">
        <v>655</v>
      </c>
      <c r="S142" s="2">
        <v>726</v>
      </c>
      <c r="T142" s="2">
        <v>685</v>
      </c>
      <c r="U142" s="2">
        <v>677</v>
      </c>
      <c r="V142" s="2">
        <v>636</v>
      </c>
      <c r="W142" s="2">
        <v>666</v>
      </c>
      <c r="X142" s="2">
        <v>610</v>
      </c>
      <c r="Y142" s="2">
        <v>662</v>
      </c>
      <c r="Z142" s="2">
        <v>724</v>
      </c>
      <c r="AA142" s="2">
        <v>793</v>
      </c>
      <c r="AB142" s="2">
        <v>873</v>
      </c>
      <c r="AC142" s="2">
        <v>836</v>
      </c>
      <c r="AD142" s="2">
        <v>763</v>
      </c>
      <c r="AE142" s="2">
        <v>796</v>
      </c>
      <c r="AF142" s="2">
        <v>851</v>
      </c>
      <c r="AG142" s="2">
        <v>943</v>
      </c>
      <c r="AH142" s="2">
        <v>938</v>
      </c>
      <c r="AI142" s="2">
        <v>897</v>
      </c>
      <c r="AJ142" s="2">
        <v>840</v>
      </c>
      <c r="AK142" s="2">
        <v>829</v>
      </c>
      <c r="AL142" s="2">
        <v>767</v>
      </c>
      <c r="AM142" s="2">
        <v>705</v>
      </c>
    </row>
    <row r="143" spans="1:39" x14ac:dyDescent="0.3">
      <c r="A143" t="s">
        <v>4</v>
      </c>
      <c r="B143" t="str">
        <f t="shared" si="20"/>
        <v>SouthGlue Guns</v>
      </c>
      <c r="C143" t="str">
        <f t="shared" si="21"/>
        <v>SouthPlanet</v>
      </c>
      <c r="D143" t="str">
        <f t="shared" si="22"/>
        <v>SouthLuke Skywalker</v>
      </c>
      <c r="E143" t="str">
        <f t="shared" si="23"/>
        <v>Glue GunsPlanet</v>
      </c>
      <c r="F143" t="str">
        <f t="shared" si="24"/>
        <v>Glue GunsLuke Skywalker</v>
      </c>
      <c r="G143" t="str">
        <f t="shared" si="25"/>
        <v>PlanetLuke Skywalker</v>
      </c>
      <c r="H143" t="str">
        <f t="shared" si="26"/>
        <v>SouthGlue GunsPlanet</v>
      </c>
      <c r="I143" t="str">
        <f t="shared" si="27"/>
        <v>SouthGlue GunsLuke Skywalker</v>
      </c>
      <c r="J143" t="str">
        <f t="shared" si="28"/>
        <v>Glue GunsPlanetLuke Skywalker</v>
      </c>
      <c r="K143" t="str">
        <f t="shared" si="29"/>
        <v>SouthGlue GunsPlanetLuke Skywalker</v>
      </c>
      <c r="L143" t="s">
        <v>18</v>
      </c>
      <c r="M143" t="s">
        <v>15</v>
      </c>
      <c r="N143" t="s">
        <v>13</v>
      </c>
      <c r="O143" t="s">
        <v>9</v>
      </c>
      <c r="P143" s="2">
        <v>661</v>
      </c>
      <c r="Q143" s="2">
        <v>733</v>
      </c>
      <c r="R143" s="2">
        <v>738</v>
      </c>
      <c r="S143" s="2">
        <v>761</v>
      </c>
      <c r="T143" s="2">
        <v>804</v>
      </c>
      <c r="U143" s="2">
        <v>892</v>
      </c>
      <c r="V143" s="2">
        <v>972</v>
      </c>
      <c r="W143" s="2">
        <v>950</v>
      </c>
      <c r="X143" s="2">
        <v>886</v>
      </c>
      <c r="Y143" s="2">
        <v>956</v>
      </c>
      <c r="Z143" s="2">
        <v>928</v>
      </c>
      <c r="AA143" s="2">
        <v>869</v>
      </c>
      <c r="AB143" s="2">
        <v>891</v>
      </c>
      <c r="AC143" s="2">
        <v>923</v>
      </c>
      <c r="AD143" s="2">
        <v>910</v>
      </c>
      <c r="AE143" s="2">
        <v>865</v>
      </c>
      <c r="AF143" s="2">
        <v>871</v>
      </c>
      <c r="AG143" s="2">
        <v>838</v>
      </c>
      <c r="AH143" s="2">
        <v>809</v>
      </c>
      <c r="AI143" s="2">
        <v>892</v>
      </c>
      <c r="AJ143" s="2">
        <v>893</v>
      </c>
      <c r="AK143" s="2">
        <v>946</v>
      </c>
      <c r="AL143" s="2">
        <v>875</v>
      </c>
      <c r="AM143" s="2">
        <v>841</v>
      </c>
    </row>
    <row r="144" spans="1:39" x14ac:dyDescent="0.3">
      <c r="A144" t="s">
        <v>4</v>
      </c>
      <c r="B144" t="str">
        <f t="shared" si="20"/>
        <v>SouthGlue Guns</v>
      </c>
      <c r="C144" t="str">
        <f t="shared" si="21"/>
        <v>SouthPlanet</v>
      </c>
      <c r="D144" t="str">
        <f t="shared" si="22"/>
        <v>SouthHansolo</v>
      </c>
      <c r="E144" t="str">
        <f t="shared" si="23"/>
        <v>Glue GunsPlanet</v>
      </c>
      <c r="F144" t="str">
        <f t="shared" si="24"/>
        <v>Glue GunsHansolo</v>
      </c>
      <c r="G144" t="str">
        <f t="shared" si="25"/>
        <v>PlanetHansolo</v>
      </c>
      <c r="H144" t="str">
        <f t="shared" si="26"/>
        <v>SouthGlue GunsPlanet</v>
      </c>
      <c r="I144" t="str">
        <f t="shared" si="27"/>
        <v>SouthGlue GunsHansolo</v>
      </c>
      <c r="J144" t="str">
        <f t="shared" si="28"/>
        <v>Glue GunsPlanetHansolo</v>
      </c>
      <c r="K144" t="str">
        <f t="shared" si="29"/>
        <v>SouthGlue GunsPlanetHansolo</v>
      </c>
      <c r="L144" t="s">
        <v>18</v>
      </c>
      <c r="M144" t="s">
        <v>15</v>
      </c>
      <c r="N144" t="s">
        <v>13</v>
      </c>
      <c r="O144" t="s">
        <v>10</v>
      </c>
      <c r="P144" s="2">
        <v>724</v>
      </c>
      <c r="Q144" s="2">
        <v>774</v>
      </c>
      <c r="R144" s="2">
        <v>714</v>
      </c>
      <c r="S144" s="2">
        <v>660</v>
      </c>
      <c r="T144" s="2">
        <v>634</v>
      </c>
      <c r="U144" s="2">
        <v>613</v>
      </c>
      <c r="V144" s="2">
        <v>653</v>
      </c>
      <c r="W144" s="2">
        <v>703</v>
      </c>
      <c r="X144" s="2">
        <v>764</v>
      </c>
      <c r="Y144" s="2">
        <v>782</v>
      </c>
      <c r="Z144" s="2">
        <v>810</v>
      </c>
      <c r="AA144" s="2">
        <v>862</v>
      </c>
      <c r="AB144" s="2">
        <v>832</v>
      </c>
      <c r="AC144" s="2">
        <v>794</v>
      </c>
      <c r="AD144" s="2">
        <v>850</v>
      </c>
      <c r="AE144" s="2">
        <v>885</v>
      </c>
      <c r="AF144" s="2">
        <v>837</v>
      </c>
      <c r="AG144" s="2">
        <v>762</v>
      </c>
      <c r="AH144" s="2">
        <v>764</v>
      </c>
      <c r="AI144" s="2">
        <v>718</v>
      </c>
      <c r="AJ144" s="2">
        <v>750</v>
      </c>
      <c r="AK144" s="2">
        <v>729</v>
      </c>
      <c r="AL144" s="2">
        <v>750</v>
      </c>
      <c r="AM144" s="2">
        <v>790</v>
      </c>
    </row>
    <row r="145" spans="1:39" x14ac:dyDescent="0.3">
      <c r="A145" t="s">
        <v>4</v>
      </c>
      <c r="B145" t="str">
        <f t="shared" si="20"/>
        <v>SouthGlue Guns</v>
      </c>
      <c r="C145" t="str">
        <f t="shared" si="21"/>
        <v>SouthPlanet</v>
      </c>
      <c r="D145" t="str">
        <f t="shared" si="22"/>
        <v>SouthChewbacca</v>
      </c>
      <c r="E145" t="str">
        <f t="shared" si="23"/>
        <v>Glue GunsPlanet</v>
      </c>
      <c r="F145" t="str">
        <f t="shared" si="24"/>
        <v>Glue GunsChewbacca</v>
      </c>
      <c r="G145" t="str">
        <f t="shared" si="25"/>
        <v>PlanetChewbacca</v>
      </c>
      <c r="H145" t="str">
        <f t="shared" si="26"/>
        <v>SouthGlue GunsPlanet</v>
      </c>
      <c r="I145" t="str">
        <f t="shared" si="27"/>
        <v>SouthGlue GunsChewbacca</v>
      </c>
      <c r="J145" t="str">
        <f t="shared" si="28"/>
        <v>Glue GunsPlanetChewbacca</v>
      </c>
      <c r="K145" t="str">
        <f t="shared" si="29"/>
        <v>SouthGlue GunsPlanetChewbacca</v>
      </c>
      <c r="L145" t="s">
        <v>18</v>
      </c>
      <c r="M145" t="s">
        <v>15</v>
      </c>
      <c r="N145" t="s">
        <v>13</v>
      </c>
      <c r="O145" t="s">
        <v>11</v>
      </c>
      <c r="P145" s="2">
        <v>656</v>
      </c>
      <c r="Q145" s="2">
        <v>698</v>
      </c>
      <c r="R145" s="2">
        <v>737</v>
      </c>
      <c r="S145" s="2">
        <v>742</v>
      </c>
      <c r="T145" s="2">
        <v>737</v>
      </c>
      <c r="U145" s="2">
        <v>775</v>
      </c>
      <c r="V145" s="2">
        <v>765</v>
      </c>
      <c r="W145" s="2">
        <v>730</v>
      </c>
      <c r="X145" s="2">
        <v>778</v>
      </c>
      <c r="Y145" s="2">
        <v>799</v>
      </c>
      <c r="Z145" s="2">
        <v>776</v>
      </c>
      <c r="AA145" s="2">
        <v>740</v>
      </c>
      <c r="AB145" s="2">
        <v>682</v>
      </c>
      <c r="AC145" s="2">
        <v>641</v>
      </c>
      <c r="AD145" s="2">
        <v>629</v>
      </c>
      <c r="AE145" s="2">
        <v>587</v>
      </c>
      <c r="AF145" s="2">
        <v>638</v>
      </c>
      <c r="AG145" s="2">
        <v>609</v>
      </c>
      <c r="AH145" s="2">
        <v>597</v>
      </c>
      <c r="AI145" s="2">
        <v>629</v>
      </c>
      <c r="AJ145" s="2">
        <v>573</v>
      </c>
      <c r="AK145" s="2">
        <v>531</v>
      </c>
      <c r="AL145" s="2">
        <v>546</v>
      </c>
      <c r="AM145" s="2">
        <v>503</v>
      </c>
    </row>
  </sheetData>
  <phoneticPr fontId="1" type="noConversion"/>
  <pageMargins left="0.75" right="0.75" top="1" bottom="1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A46" workbookViewId="0">
      <selection activeCell="B55" sqref="B55"/>
    </sheetView>
  </sheetViews>
  <sheetFormatPr defaultRowHeight="13.5" x14ac:dyDescent="0.3"/>
  <sheetData>
    <row r="1" spans="1:28" x14ac:dyDescent="0.3">
      <c r="A1" t="s">
        <v>19</v>
      </c>
      <c r="B1" s="1">
        <v>39448</v>
      </c>
      <c r="C1" s="1">
        <v>39479</v>
      </c>
      <c r="D1" s="1">
        <v>39508</v>
      </c>
      <c r="E1" s="1">
        <v>39539</v>
      </c>
      <c r="F1" s="1">
        <v>39569</v>
      </c>
      <c r="G1" s="1">
        <v>39600</v>
      </c>
      <c r="H1" s="1">
        <v>39630</v>
      </c>
      <c r="I1" s="1">
        <v>39661</v>
      </c>
      <c r="J1" s="1">
        <v>39692</v>
      </c>
      <c r="K1" s="1">
        <v>39722</v>
      </c>
      <c r="L1" s="1">
        <v>39753</v>
      </c>
      <c r="M1" s="1">
        <v>39783</v>
      </c>
      <c r="N1" s="1">
        <v>39814</v>
      </c>
      <c r="O1" s="1">
        <v>39845</v>
      </c>
      <c r="P1" s="1">
        <v>39873</v>
      </c>
      <c r="Q1" s="1">
        <v>39904</v>
      </c>
      <c r="R1" s="1">
        <v>39934</v>
      </c>
      <c r="S1" s="1">
        <v>39965</v>
      </c>
      <c r="T1" s="1">
        <v>39995</v>
      </c>
      <c r="U1" s="1">
        <v>40026</v>
      </c>
      <c r="V1" s="1">
        <v>40057</v>
      </c>
      <c r="W1" s="1">
        <v>40087</v>
      </c>
      <c r="X1" s="1">
        <v>40118</v>
      </c>
      <c r="Y1" s="1">
        <v>40148</v>
      </c>
      <c r="Z1" t="s">
        <v>20</v>
      </c>
      <c r="AA1" t="s">
        <v>21</v>
      </c>
      <c r="AB1" t="s">
        <v>4</v>
      </c>
    </row>
    <row r="2" spans="1:28" x14ac:dyDescent="0.3">
      <c r="A2" t="s">
        <v>5</v>
      </c>
      <c r="B2">
        <f>SUMIF('Raw Data'!$L$2:$L$145,$A2,'Raw Data'!P$2:P$145)+SUMIF('Raw Data'!$M$2:$M$145,$A2,'Raw Data'!P$2:P$145)+SUMIF('Raw Data'!$N$2:$N$145,$A2,'Raw Data'!P$2:P$145)+SUMIF('Raw Data'!$O$2:$O$145,$A2,'Raw Data'!P$2:P$145)</f>
        <v>26371</v>
      </c>
      <c r="C2">
        <f>SUMIF('Raw Data'!$L$2:$L$145,$A2,'Raw Data'!Q$2:Q$145)+SUMIF('Raw Data'!$M$2:$M$145,$A2,'Raw Data'!Q$2:Q$145)+SUMIF('Raw Data'!$N$2:$N$145,$A2,'Raw Data'!Q$2:Q$145)+SUMIF('Raw Data'!$O$2:$O$145,$A2,'Raw Data'!Q$2:Q$145)</f>
        <v>26467</v>
      </c>
      <c r="D2">
        <f>SUMIF('Raw Data'!$L$2:$L$145,$A2,'Raw Data'!R$2:R$145)+SUMIF('Raw Data'!$M$2:$M$145,$A2,'Raw Data'!R$2:R$145)+SUMIF('Raw Data'!$N$2:$N$145,$A2,'Raw Data'!R$2:R$145)+SUMIF('Raw Data'!$O$2:$O$145,$A2,'Raw Data'!R$2:R$145)</f>
        <v>26657</v>
      </c>
      <c r="E2">
        <f>SUMIF('Raw Data'!$L$2:$L$145,$A2,'Raw Data'!S$2:S$145)+SUMIF('Raw Data'!$M$2:$M$145,$A2,'Raw Data'!S$2:S$145)+SUMIF('Raw Data'!$N$2:$N$145,$A2,'Raw Data'!S$2:S$145)+SUMIF('Raw Data'!$O$2:$O$145,$A2,'Raw Data'!S$2:S$145)</f>
        <v>27034</v>
      </c>
      <c r="F2">
        <f>SUMIF('Raw Data'!$L$2:$L$145,$A2,'Raw Data'!T$2:T$145)+SUMIF('Raw Data'!$M$2:$M$145,$A2,'Raw Data'!T$2:T$145)+SUMIF('Raw Data'!$N$2:$N$145,$A2,'Raw Data'!T$2:T$145)+SUMIF('Raw Data'!$O$2:$O$145,$A2,'Raw Data'!T$2:T$145)</f>
        <v>27005</v>
      </c>
      <c r="G2">
        <f>SUMIF('Raw Data'!$L$2:$L$145,$A2,'Raw Data'!U$2:U$145)+SUMIF('Raw Data'!$M$2:$M$145,$A2,'Raw Data'!U$2:U$145)+SUMIF('Raw Data'!$N$2:$N$145,$A2,'Raw Data'!U$2:U$145)+SUMIF('Raw Data'!$O$2:$O$145,$A2,'Raw Data'!U$2:U$145)</f>
        <v>27614</v>
      </c>
      <c r="H2">
        <f>SUMIF('Raw Data'!$L$2:$L$145,$A2,'Raw Data'!V$2:V$145)+SUMIF('Raw Data'!$M$2:$M$145,$A2,'Raw Data'!V$2:V$145)+SUMIF('Raw Data'!$N$2:$N$145,$A2,'Raw Data'!V$2:V$145)+SUMIF('Raw Data'!$O$2:$O$145,$A2,'Raw Data'!V$2:V$145)</f>
        <v>27830</v>
      </c>
      <c r="I2">
        <f>SUMIF('Raw Data'!$L$2:$L$145,$A2,'Raw Data'!W$2:W$145)+SUMIF('Raw Data'!$M$2:$M$145,$A2,'Raw Data'!W$2:W$145)+SUMIF('Raw Data'!$N$2:$N$145,$A2,'Raw Data'!W$2:W$145)+SUMIF('Raw Data'!$O$2:$O$145,$A2,'Raw Data'!W$2:W$145)</f>
        <v>27987</v>
      </c>
      <c r="J2">
        <f>SUMIF('Raw Data'!$L$2:$L$145,$A2,'Raw Data'!X$2:X$145)+SUMIF('Raw Data'!$M$2:$M$145,$A2,'Raw Data'!X$2:X$145)+SUMIF('Raw Data'!$N$2:$N$145,$A2,'Raw Data'!X$2:X$145)+SUMIF('Raw Data'!$O$2:$O$145,$A2,'Raw Data'!X$2:X$145)</f>
        <v>28155</v>
      </c>
      <c r="K2">
        <f>SUMIF('Raw Data'!$L$2:$L$145,$A2,'Raw Data'!Y$2:Y$145)+SUMIF('Raw Data'!$M$2:$M$145,$A2,'Raw Data'!Y$2:Y$145)+SUMIF('Raw Data'!$N$2:$N$145,$A2,'Raw Data'!Y$2:Y$145)+SUMIF('Raw Data'!$O$2:$O$145,$A2,'Raw Data'!Y$2:Y$145)</f>
        <v>28633</v>
      </c>
      <c r="L2">
        <f>SUMIF('Raw Data'!$L$2:$L$145,$A2,'Raw Data'!Z$2:Z$145)+SUMIF('Raw Data'!$M$2:$M$145,$A2,'Raw Data'!Z$2:Z$145)+SUMIF('Raw Data'!$N$2:$N$145,$A2,'Raw Data'!Z$2:Z$145)+SUMIF('Raw Data'!$O$2:$O$145,$A2,'Raw Data'!Z$2:Z$145)</f>
        <v>29146</v>
      </c>
      <c r="M2">
        <f>SUMIF('Raw Data'!$L$2:$L$145,$A2,'Raw Data'!AA$2:AA$145)+SUMIF('Raw Data'!$M$2:$M$145,$A2,'Raw Data'!AA$2:AA$145)+SUMIF('Raw Data'!$N$2:$N$145,$A2,'Raw Data'!AA$2:AA$145)+SUMIF('Raw Data'!$O$2:$O$145,$A2,'Raw Data'!AA$2:AA$145)</f>
        <v>29396</v>
      </c>
      <c r="N2">
        <f>SUMIF('Raw Data'!$L$2:$L$145,$A2,'Raw Data'!AB$2:AB$145)+SUMIF('Raw Data'!$M$2:$M$145,$A2,'Raw Data'!AB$2:AB$145)+SUMIF('Raw Data'!$N$2:$N$145,$A2,'Raw Data'!AB$2:AB$145)+SUMIF('Raw Data'!$O$2:$O$145,$A2,'Raw Data'!AB$2:AB$145)</f>
        <v>29600</v>
      </c>
      <c r="O2">
        <f>SUMIF('Raw Data'!$L$2:$L$145,$A2,'Raw Data'!AC$2:AC$145)+SUMIF('Raw Data'!$M$2:$M$145,$A2,'Raw Data'!AC$2:AC$145)+SUMIF('Raw Data'!$N$2:$N$145,$A2,'Raw Data'!AC$2:AC$145)+SUMIF('Raw Data'!$O$2:$O$145,$A2,'Raw Data'!AC$2:AC$145)</f>
        <v>29462</v>
      </c>
      <c r="P2">
        <f>SUMIF('Raw Data'!$L$2:$L$145,$A2,'Raw Data'!AD$2:AD$145)+SUMIF('Raw Data'!$M$2:$M$145,$A2,'Raw Data'!AD$2:AD$145)+SUMIF('Raw Data'!$N$2:$N$145,$A2,'Raw Data'!AD$2:AD$145)+SUMIF('Raw Data'!$O$2:$O$145,$A2,'Raw Data'!AD$2:AD$145)</f>
        <v>29896</v>
      </c>
      <c r="Q2">
        <f>SUMIF('Raw Data'!$L$2:$L$145,$A2,'Raw Data'!AE$2:AE$145)+SUMIF('Raw Data'!$M$2:$M$145,$A2,'Raw Data'!AE$2:AE$145)+SUMIF('Raw Data'!$N$2:$N$145,$A2,'Raw Data'!AE$2:AE$145)+SUMIF('Raw Data'!$O$2:$O$145,$A2,'Raw Data'!AE$2:AE$145)</f>
        <v>30537</v>
      </c>
      <c r="R2">
        <f>SUMIF('Raw Data'!$L$2:$L$145,$A2,'Raw Data'!AF$2:AF$145)+SUMIF('Raw Data'!$M$2:$M$145,$A2,'Raw Data'!AF$2:AF$145)+SUMIF('Raw Data'!$N$2:$N$145,$A2,'Raw Data'!AF$2:AF$145)+SUMIF('Raw Data'!$O$2:$O$145,$A2,'Raw Data'!AF$2:AF$145)</f>
        <v>30640</v>
      </c>
      <c r="S2">
        <f>SUMIF('Raw Data'!$L$2:$L$145,$A2,'Raw Data'!AG$2:AG$145)+SUMIF('Raw Data'!$M$2:$M$145,$A2,'Raw Data'!AG$2:AG$145)+SUMIF('Raw Data'!$N$2:$N$145,$A2,'Raw Data'!AG$2:AG$145)+SUMIF('Raw Data'!$O$2:$O$145,$A2,'Raw Data'!AG$2:AG$145)</f>
        <v>30218</v>
      </c>
      <c r="T2">
        <f>SUMIF('Raw Data'!$L$2:$L$145,$A2,'Raw Data'!AH$2:AH$145)+SUMIF('Raw Data'!$M$2:$M$145,$A2,'Raw Data'!AH$2:AH$145)+SUMIF('Raw Data'!$N$2:$N$145,$A2,'Raw Data'!AH$2:AH$145)+SUMIF('Raw Data'!$O$2:$O$145,$A2,'Raw Data'!AH$2:AH$145)</f>
        <v>30054</v>
      </c>
      <c r="U2">
        <f>SUMIF('Raw Data'!$L$2:$L$145,$A2,'Raw Data'!AI$2:AI$145)+SUMIF('Raw Data'!$M$2:$M$145,$A2,'Raw Data'!AI$2:AI$145)+SUMIF('Raw Data'!$N$2:$N$145,$A2,'Raw Data'!AI$2:AI$145)+SUMIF('Raw Data'!$O$2:$O$145,$A2,'Raw Data'!AI$2:AI$145)</f>
        <v>29990</v>
      </c>
      <c r="V2">
        <f>SUMIF('Raw Data'!$L$2:$L$145,$A2,'Raw Data'!AJ$2:AJ$145)+SUMIF('Raw Data'!$M$2:$M$145,$A2,'Raw Data'!AJ$2:AJ$145)+SUMIF('Raw Data'!$N$2:$N$145,$A2,'Raw Data'!AJ$2:AJ$145)+SUMIF('Raw Data'!$O$2:$O$145,$A2,'Raw Data'!AJ$2:AJ$145)</f>
        <v>30288</v>
      </c>
      <c r="W2">
        <f>SUMIF('Raw Data'!$L$2:$L$145,$A2,'Raw Data'!AK$2:AK$145)+SUMIF('Raw Data'!$M$2:$M$145,$A2,'Raw Data'!AK$2:AK$145)+SUMIF('Raw Data'!$N$2:$N$145,$A2,'Raw Data'!AK$2:AK$145)+SUMIF('Raw Data'!$O$2:$O$145,$A2,'Raw Data'!AK$2:AK$145)</f>
        <v>30075</v>
      </c>
      <c r="X2">
        <f>SUMIF('Raw Data'!$L$2:$L$145,$A2,'Raw Data'!AL$2:AL$145)+SUMIF('Raw Data'!$M$2:$M$145,$A2,'Raw Data'!AL$2:AL$145)+SUMIF('Raw Data'!$N$2:$N$145,$A2,'Raw Data'!AL$2:AL$145)+SUMIF('Raw Data'!$O$2:$O$145,$A2,'Raw Data'!AL$2:AL$145)</f>
        <v>30583</v>
      </c>
      <c r="Y2">
        <f>SUMIF('Raw Data'!$L$2:$L$145,$A2,'Raw Data'!AM$2:AM$145)+SUMIF('Raw Data'!$M$2:$M$145,$A2,'Raw Data'!AM$2:AM$145)+SUMIF('Raw Data'!$N$2:$N$145,$A2,'Raw Data'!AM$2:AM$145)+SUMIF('Raw Data'!$O$2:$O$145,$A2,'Raw Data'!AM$2:AM$145)</f>
        <v>31376</v>
      </c>
      <c r="Z2">
        <f>SUM(B2:M2)</f>
        <v>332295</v>
      </c>
      <c r="AA2">
        <f>SUM(N2:Y2)</f>
        <v>362719</v>
      </c>
      <c r="AB2">
        <f>SUM(Z2:AA2)</f>
        <v>695014</v>
      </c>
    </row>
    <row r="3" spans="1:28" x14ac:dyDescent="0.3">
      <c r="A3" t="s">
        <v>16</v>
      </c>
      <c r="B3">
        <f>SUMIF('Raw Data'!$L$2:$L$145,$A3,'Raw Data'!P$2:P$145)+SUMIF('Raw Data'!$M$2:$M$145,$A3,'Raw Data'!P$2:P$145)+SUMIF('Raw Data'!$N$2:$N$145,$A3,'Raw Data'!P$2:P$145)+SUMIF('Raw Data'!$O$2:$O$145,$A3,'Raw Data'!P$2:P$145)</f>
        <v>27127</v>
      </c>
      <c r="C3">
        <f>SUMIF('Raw Data'!$L$2:$L$145,$A3,'Raw Data'!Q$2:Q$145)+SUMIF('Raw Data'!$M$2:$M$145,$A3,'Raw Data'!Q$2:Q$145)+SUMIF('Raw Data'!$N$2:$N$145,$A3,'Raw Data'!Q$2:Q$145)+SUMIF('Raw Data'!$O$2:$O$145,$A3,'Raw Data'!Q$2:Q$145)</f>
        <v>27485</v>
      </c>
      <c r="D3">
        <f>SUMIF('Raw Data'!$L$2:$L$145,$A3,'Raw Data'!R$2:R$145)+SUMIF('Raw Data'!$M$2:$M$145,$A3,'Raw Data'!R$2:R$145)+SUMIF('Raw Data'!$N$2:$N$145,$A3,'Raw Data'!R$2:R$145)+SUMIF('Raw Data'!$O$2:$O$145,$A3,'Raw Data'!R$2:R$145)</f>
        <v>27295</v>
      </c>
      <c r="E3">
        <f>SUMIF('Raw Data'!$L$2:$L$145,$A3,'Raw Data'!S$2:S$145)+SUMIF('Raw Data'!$M$2:$M$145,$A3,'Raw Data'!S$2:S$145)+SUMIF('Raw Data'!$N$2:$N$145,$A3,'Raw Data'!S$2:S$145)+SUMIF('Raw Data'!$O$2:$O$145,$A3,'Raw Data'!S$2:S$145)</f>
        <v>27918</v>
      </c>
      <c r="F3">
        <f>SUMIF('Raw Data'!$L$2:$L$145,$A3,'Raw Data'!T$2:T$145)+SUMIF('Raw Data'!$M$2:$M$145,$A3,'Raw Data'!T$2:T$145)+SUMIF('Raw Data'!$N$2:$N$145,$A3,'Raw Data'!T$2:T$145)+SUMIF('Raw Data'!$O$2:$O$145,$A3,'Raw Data'!T$2:T$145)</f>
        <v>28000</v>
      </c>
      <c r="G3">
        <f>SUMIF('Raw Data'!$L$2:$L$145,$A3,'Raw Data'!U$2:U$145)+SUMIF('Raw Data'!$M$2:$M$145,$A3,'Raw Data'!U$2:U$145)+SUMIF('Raw Data'!$N$2:$N$145,$A3,'Raw Data'!U$2:U$145)+SUMIF('Raw Data'!$O$2:$O$145,$A3,'Raw Data'!U$2:U$145)</f>
        <v>28003</v>
      </c>
      <c r="H3">
        <f>SUMIF('Raw Data'!$L$2:$L$145,$A3,'Raw Data'!V$2:V$145)+SUMIF('Raw Data'!$M$2:$M$145,$A3,'Raw Data'!V$2:V$145)+SUMIF('Raw Data'!$N$2:$N$145,$A3,'Raw Data'!V$2:V$145)+SUMIF('Raw Data'!$O$2:$O$145,$A3,'Raw Data'!V$2:V$145)</f>
        <v>28563</v>
      </c>
      <c r="I3">
        <f>SUMIF('Raw Data'!$L$2:$L$145,$A3,'Raw Data'!W$2:W$145)+SUMIF('Raw Data'!$M$2:$M$145,$A3,'Raw Data'!W$2:W$145)+SUMIF('Raw Data'!$N$2:$N$145,$A3,'Raw Data'!W$2:W$145)+SUMIF('Raw Data'!$O$2:$O$145,$A3,'Raw Data'!W$2:W$145)</f>
        <v>28776</v>
      </c>
      <c r="J3">
        <f>SUMIF('Raw Data'!$L$2:$L$145,$A3,'Raw Data'!X$2:X$145)+SUMIF('Raw Data'!$M$2:$M$145,$A3,'Raw Data'!X$2:X$145)+SUMIF('Raw Data'!$N$2:$N$145,$A3,'Raw Data'!X$2:X$145)+SUMIF('Raw Data'!$O$2:$O$145,$A3,'Raw Data'!X$2:X$145)</f>
        <v>28883</v>
      </c>
      <c r="K3">
        <f>SUMIF('Raw Data'!$L$2:$L$145,$A3,'Raw Data'!Y$2:Y$145)+SUMIF('Raw Data'!$M$2:$M$145,$A3,'Raw Data'!Y$2:Y$145)+SUMIF('Raw Data'!$N$2:$N$145,$A3,'Raw Data'!Y$2:Y$145)+SUMIF('Raw Data'!$O$2:$O$145,$A3,'Raw Data'!Y$2:Y$145)</f>
        <v>28629</v>
      </c>
      <c r="L3">
        <f>SUMIF('Raw Data'!$L$2:$L$145,$A3,'Raw Data'!Z$2:Z$145)+SUMIF('Raw Data'!$M$2:$M$145,$A3,'Raw Data'!Z$2:Z$145)+SUMIF('Raw Data'!$N$2:$N$145,$A3,'Raw Data'!Z$2:Z$145)+SUMIF('Raw Data'!$O$2:$O$145,$A3,'Raw Data'!Z$2:Z$145)</f>
        <v>28367</v>
      </c>
      <c r="M3">
        <f>SUMIF('Raw Data'!$L$2:$L$145,$A3,'Raw Data'!AA$2:AA$145)+SUMIF('Raw Data'!$M$2:$M$145,$A3,'Raw Data'!AA$2:AA$145)+SUMIF('Raw Data'!$N$2:$N$145,$A3,'Raw Data'!AA$2:AA$145)+SUMIF('Raw Data'!$O$2:$O$145,$A3,'Raw Data'!AA$2:AA$145)</f>
        <v>28723</v>
      </c>
      <c r="N3">
        <f>SUMIF('Raw Data'!$L$2:$L$145,$A3,'Raw Data'!AB$2:AB$145)+SUMIF('Raw Data'!$M$2:$M$145,$A3,'Raw Data'!AB$2:AB$145)+SUMIF('Raw Data'!$N$2:$N$145,$A3,'Raw Data'!AB$2:AB$145)+SUMIF('Raw Data'!$O$2:$O$145,$A3,'Raw Data'!AB$2:AB$145)</f>
        <v>28989</v>
      </c>
      <c r="O3">
        <f>SUMIF('Raw Data'!$L$2:$L$145,$A3,'Raw Data'!AC$2:AC$145)+SUMIF('Raw Data'!$M$2:$M$145,$A3,'Raw Data'!AC$2:AC$145)+SUMIF('Raw Data'!$N$2:$N$145,$A3,'Raw Data'!AC$2:AC$145)+SUMIF('Raw Data'!$O$2:$O$145,$A3,'Raw Data'!AC$2:AC$145)</f>
        <v>29314</v>
      </c>
      <c r="P3">
        <f>SUMIF('Raw Data'!$L$2:$L$145,$A3,'Raw Data'!AD$2:AD$145)+SUMIF('Raw Data'!$M$2:$M$145,$A3,'Raw Data'!AD$2:AD$145)+SUMIF('Raw Data'!$N$2:$N$145,$A3,'Raw Data'!AD$2:AD$145)+SUMIF('Raw Data'!$O$2:$O$145,$A3,'Raw Data'!AD$2:AD$145)</f>
        <v>29065</v>
      </c>
      <c r="Q3">
        <f>SUMIF('Raw Data'!$L$2:$L$145,$A3,'Raw Data'!AE$2:AE$145)+SUMIF('Raw Data'!$M$2:$M$145,$A3,'Raw Data'!AE$2:AE$145)+SUMIF('Raw Data'!$N$2:$N$145,$A3,'Raw Data'!AE$2:AE$145)+SUMIF('Raw Data'!$O$2:$O$145,$A3,'Raw Data'!AE$2:AE$145)</f>
        <v>29164</v>
      </c>
      <c r="R3">
        <f>SUMIF('Raw Data'!$L$2:$L$145,$A3,'Raw Data'!AF$2:AF$145)+SUMIF('Raw Data'!$M$2:$M$145,$A3,'Raw Data'!AF$2:AF$145)+SUMIF('Raw Data'!$N$2:$N$145,$A3,'Raw Data'!AF$2:AF$145)+SUMIF('Raw Data'!$O$2:$O$145,$A3,'Raw Data'!AF$2:AF$145)</f>
        <v>29307</v>
      </c>
      <c r="S3">
        <f>SUMIF('Raw Data'!$L$2:$L$145,$A3,'Raw Data'!AG$2:AG$145)+SUMIF('Raw Data'!$M$2:$M$145,$A3,'Raw Data'!AG$2:AG$145)+SUMIF('Raw Data'!$N$2:$N$145,$A3,'Raw Data'!AG$2:AG$145)+SUMIF('Raw Data'!$O$2:$O$145,$A3,'Raw Data'!AG$2:AG$145)</f>
        <v>29884</v>
      </c>
      <c r="T3">
        <f>SUMIF('Raw Data'!$L$2:$L$145,$A3,'Raw Data'!AH$2:AH$145)+SUMIF('Raw Data'!$M$2:$M$145,$A3,'Raw Data'!AH$2:AH$145)+SUMIF('Raw Data'!$N$2:$N$145,$A3,'Raw Data'!AH$2:AH$145)+SUMIF('Raw Data'!$O$2:$O$145,$A3,'Raw Data'!AH$2:AH$145)</f>
        <v>30399</v>
      </c>
      <c r="U3">
        <f>SUMIF('Raw Data'!$L$2:$L$145,$A3,'Raw Data'!AI$2:AI$145)+SUMIF('Raw Data'!$M$2:$M$145,$A3,'Raw Data'!AI$2:AI$145)+SUMIF('Raw Data'!$N$2:$N$145,$A3,'Raw Data'!AI$2:AI$145)+SUMIF('Raw Data'!$O$2:$O$145,$A3,'Raw Data'!AI$2:AI$145)</f>
        <v>30329</v>
      </c>
      <c r="V3">
        <f>SUMIF('Raw Data'!$L$2:$L$145,$A3,'Raw Data'!AJ$2:AJ$145)+SUMIF('Raw Data'!$M$2:$M$145,$A3,'Raw Data'!AJ$2:AJ$145)+SUMIF('Raw Data'!$N$2:$N$145,$A3,'Raw Data'!AJ$2:AJ$145)+SUMIF('Raw Data'!$O$2:$O$145,$A3,'Raw Data'!AJ$2:AJ$145)</f>
        <v>30171</v>
      </c>
      <c r="W3">
        <f>SUMIF('Raw Data'!$L$2:$L$145,$A3,'Raw Data'!AK$2:AK$145)+SUMIF('Raw Data'!$M$2:$M$145,$A3,'Raw Data'!AK$2:AK$145)+SUMIF('Raw Data'!$N$2:$N$145,$A3,'Raw Data'!AK$2:AK$145)+SUMIF('Raw Data'!$O$2:$O$145,$A3,'Raw Data'!AK$2:AK$145)</f>
        <v>30360</v>
      </c>
      <c r="X3">
        <f>SUMIF('Raw Data'!$L$2:$L$145,$A3,'Raw Data'!AL$2:AL$145)+SUMIF('Raw Data'!$M$2:$M$145,$A3,'Raw Data'!AL$2:AL$145)+SUMIF('Raw Data'!$N$2:$N$145,$A3,'Raw Data'!AL$2:AL$145)+SUMIF('Raw Data'!$O$2:$O$145,$A3,'Raw Data'!AL$2:AL$145)</f>
        <v>30790</v>
      </c>
      <c r="Y3">
        <f>SUMIF('Raw Data'!$L$2:$L$145,$A3,'Raw Data'!AM$2:AM$145)+SUMIF('Raw Data'!$M$2:$M$145,$A3,'Raw Data'!AM$2:AM$145)+SUMIF('Raw Data'!$N$2:$N$145,$A3,'Raw Data'!AM$2:AM$145)+SUMIF('Raw Data'!$O$2:$O$145,$A3,'Raw Data'!AM$2:AM$145)</f>
        <v>30701</v>
      </c>
      <c r="Z3">
        <f t="shared" ref="Z3:Z15" si="0">SUM(B3:M3)</f>
        <v>337769</v>
      </c>
      <c r="AA3">
        <f t="shared" ref="AA3:AA15" si="1">SUM(N3:Y3)</f>
        <v>358473</v>
      </c>
      <c r="AB3">
        <f t="shared" ref="AB3:AB15" si="2">SUM(Z3:AA3)</f>
        <v>696242</v>
      </c>
    </row>
    <row r="4" spans="1:28" x14ac:dyDescent="0.3">
      <c r="A4" t="s">
        <v>17</v>
      </c>
      <c r="B4">
        <f>SUMIF('Raw Data'!$L$2:$L$145,$A4,'Raw Data'!P$2:P$145)+SUMIF('Raw Data'!$M$2:$M$145,$A4,'Raw Data'!P$2:P$145)+SUMIF('Raw Data'!$N$2:$N$145,$A4,'Raw Data'!P$2:P$145)+SUMIF('Raw Data'!$O$2:$O$145,$A4,'Raw Data'!P$2:P$145)</f>
        <v>25060</v>
      </c>
      <c r="C4">
        <f>SUMIF('Raw Data'!$L$2:$L$145,$A4,'Raw Data'!Q$2:Q$145)+SUMIF('Raw Data'!$M$2:$M$145,$A4,'Raw Data'!Q$2:Q$145)+SUMIF('Raw Data'!$N$2:$N$145,$A4,'Raw Data'!Q$2:Q$145)+SUMIF('Raw Data'!$O$2:$O$145,$A4,'Raw Data'!Q$2:Q$145)</f>
        <v>25421</v>
      </c>
      <c r="D4">
        <f>SUMIF('Raw Data'!$L$2:$L$145,$A4,'Raw Data'!R$2:R$145)+SUMIF('Raw Data'!$M$2:$M$145,$A4,'Raw Data'!R$2:R$145)+SUMIF('Raw Data'!$N$2:$N$145,$A4,'Raw Data'!R$2:R$145)+SUMIF('Raw Data'!$O$2:$O$145,$A4,'Raw Data'!R$2:R$145)</f>
        <v>25635</v>
      </c>
      <c r="E4">
        <f>SUMIF('Raw Data'!$L$2:$L$145,$A4,'Raw Data'!S$2:S$145)+SUMIF('Raw Data'!$M$2:$M$145,$A4,'Raw Data'!S$2:S$145)+SUMIF('Raw Data'!$N$2:$N$145,$A4,'Raw Data'!S$2:S$145)+SUMIF('Raw Data'!$O$2:$O$145,$A4,'Raw Data'!S$2:S$145)</f>
        <v>25818</v>
      </c>
      <c r="F4">
        <f>SUMIF('Raw Data'!$L$2:$L$145,$A4,'Raw Data'!T$2:T$145)+SUMIF('Raw Data'!$M$2:$M$145,$A4,'Raw Data'!T$2:T$145)+SUMIF('Raw Data'!$N$2:$N$145,$A4,'Raw Data'!T$2:T$145)+SUMIF('Raw Data'!$O$2:$O$145,$A4,'Raw Data'!T$2:T$145)</f>
        <v>26310</v>
      </c>
      <c r="G4">
        <f>SUMIF('Raw Data'!$L$2:$L$145,$A4,'Raw Data'!U$2:U$145)+SUMIF('Raw Data'!$M$2:$M$145,$A4,'Raw Data'!U$2:U$145)+SUMIF('Raw Data'!$N$2:$N$145,$A4,'Raw Data'!U$2:U$145)+SUMIF('Raw Data'!$O$2:$O$145,$A4,'Raw Data'!U$2:U$145)</f>
        <v>26573</v>
      </c>
      <c r="H4">
        <f>SUMIF('Raw Data'!$L$2:$L$145,$A4,'Raw Data'!V$2:V$145)+SUMIF('Raw Data'!$M$2:$M$145,$A4,'Raw Data'!V$2:V$145)+SUMIF('Raw Data'!$N$2:$N$145,$A4,'Raw Data'!V$2:V$145)+SUMIF('Raw Data'!$O$2:$O$145,$A4,'Raw Data'!V$2:V$145)</f>
        <v>26674</v>
      </c>
      <c r="I4">
        <f>SUMIF('Raw Data'!$L$2:$L$145,$A4,'Raw Data'!W$2:W$145)+SUMIF('Raw Data'!$M$2:$M$145,$A4,'Raw Data'!W$2:W$145)+SUMIF('Raw Data'!$N$2:$N$145,$A4,'Raw Data'!W$2:W$145)+SUMIF('Raw Data'!$O$2:$O$145,$A4,'Raw Data'!W$2:W$145)</f>
        <v>26964</v>
      </c>
      <c r="J4">
        <f>SUMIF('Raw Data'!$L$2:$L$145,$A4,'Raw Data'!X$2:X$145)+SUMIF('Raw Data'!$M$2:$M$145,$A4,'Raw Data'!X$2:X$145)+SUMIF('Raw Data'!$N$2:$N$145,$A4,'Raw Data'!X$2:X$145)+SUMIF('Raw Data'!$O$2:$O$145,$A4,'Raw Data'!X$2:X$145)</f>
        <v>26621</v>
      </c>
      <c r="K4">
        <f>SUMIF('Raw Data'!$L$2:$L$145,$A4,'Raw Data'!Y$2:Y$145)+SUMIF('Raw Data'!$M$2:$M$145,$A4,'Raw Data'!Y$2:Y$145)+SUMIF('Raw Data'!$N$2:$N$145,$A4,'Raw Data'!Y$2:Y$145)+SUMIF('Raw Data'!$O$2:$O$145,$A4,'Raw Data'!Y$2:Y$145)</f>
        <v>27444</v>
      </c>
      <c r="L4">
        <f>SUMIF('Raw Data'!$L$2:$L$145,$A4,'Raw Data'!Z$2:Z$145)+SUMIF('Raw Data'!$M$2:$M$145,$A4,'Raw Data'!Z$2:Z$145)+SUMIF('Raw Data'!$N$2:$N$145,$A4,'Raw Data'!Z$2:Z$145)+SUMIF('Raw Data'!$O$2:$O$145,$A4,'Raw Data'!Z$2:Z$145)</f>
        <v>27880</v>
      </c>
      <c r="M4">
        <f>SUMIF('Raw Data'!$L$2:$L$145,$A4,'Raw Data'!AA$2:AA$145)+SUMIF('Raw Data'!$M$2:$M$145,$A4,'Raw Data'!AA$2:AA$145)+SUMIF('Raw Data'!$N$2:$N$145,$A4,'Raw Data'!AA$2:AA$145)+SUMIF('Raw Data'!$O$2:$O$145,$A4,'Raw Data'!AA$2:AA$145)</f>
        <v>27712</v>
      </c>
      <c r="N4">
        <f>SUMIF('Raw Data'!$L$2:$L$145,$A4,'Raw Data'!AB$2:AB$145)+SUMIF('Raw Data'!$M$2:$M$145,$A4,'Raw Data'!AB$2:AB$145)+SUMIF('Raw Data'!$N$2:$N$145,$A4,'Raw Data'!AB$2:AB$145)+SUMIF('Raw Data'!$O$2:$O$145,$A4,'Raw Data'!AB$2:AB$145)</f>
        <v>27730</v>
      </c>
      <c r="O4">
        <f>SUMIF('Raw Data'!$L$2:$L$145,$A4,'Raw Data'!AC$2:AC$145)+SUMIF('Raw Data'!$M$2:$M$145,$A4,'Raw Data'!AC$2:AC$145)+SUMIF('Raw Data'!$N$2:$N$145,$A4,'Raw Data'!AC$2:AC$145)+SUMIF('Raw Data'!$O$2:$O$145,$A4,'Raw Data'!AC$2:AC$145)</f>
        <v>27762</v>
      </c>
      <c r="P4">
        <f>SUMIF('Raw Data'!$L$2:$L$145,$A4,'Raw Data'!AD$2:AD$145)+SUMIF('Raw Data'!$M$2:$M$145,$A4,'Raw Data'!AD$2:AD$145)+SUMIF('Raw Data'!$N$2:$N$145,$A4,'Raw Data'!AD$2:AD$145)+SUMIF('Raw Data'!$O$2:$O$145,$A4,'Raw Data'!AD$2:AD$145)</f>
        <v>28233</v>
      </c>
      <c r="Q4">
        <f>SUMIF('Raw Data'!$L$2:$L$145,$A4,'Raw Data'!AE$2:AE$145)+SUMIF('Raw Data'!$M$2:$M$145,$A4,'Raw Data'!AE$2:AE$145)+SUMIF('Raw Data'!$N$2:$N$145,$A4,'Raw Data'!AE$2:AE$145)+SUMIF('Raw Data'!$O$2:$O$145,$A4,'Raw Data'!AE$2:AE$145)</f>
        <v>28155</v>
      </c>
      <c r="R4">
        <f>SUMIF('Raw Data'!$L$2:$L$145,$A4,'Raw Data'!AF$2:AF$145)+SUMIF('Raw Data'!$M$2:$M$145,$A4,'Raw Data'!AF$2:AF$145)+SUMIF('Raw Data'!$N$2:$N$145,$A4,'Raw Data'!AF$2:AF$145)+SUMIF('Raw Data'!$O$2:$O$145,$A4,'Raw Data'!AF$2:AF$145)</f>
        <v>28232</v>
      </c>
      <c r="S4">
        <f>SUMIF('Raw Data'!$L$2:$L$145,$A4,'Raw Data'!AG$2:AG$145)+SUMIF('Raw Data'!$M$2:$M$145,$A4,'Raw Data'!AG$2:AG$145)+SUMIF('Raw Data'!$N$2:$N$145,$A4,'Raw Data'!AG$2:AG$145)+SUMIF('Raw Data'!$O$2:$O$145,$A4,'Raw Data'!AG$2:AG$145)</f>
        <v>28210</v>
      </c>
      <c r="T4">
        <f>SUMIF('Raw Data'!$L$2:$L$145,$A4,'Raw Data'!AH$2:AH$145)+SUMIF('Raw Data'!$M$2:$M$145,$A4,'Raw Data'!AH$2:AH$145)+SUMIF('Raw Data'!$N$2:$N$145,$A4,'Raw Data'!AH$2:AH$145)+SUMIF('Raw Data'!$O$2:$O$145,$A4,'Raw Data'!AH$2:AH$145)</f>
        <v>27829</v>
      </c>
      <c r="U4">
        <f>SUMIF('Raw Data'!$L$2:$L$145,$A4,'Raw Data'!AI$2:AI$145)+SUMIF('Raw Data'!$M$2:$M$145,$A4,'Raw Data'!AI$2:AI$145)+SUMIF('Raw Data'!$N$2:$N$145,$A4,'Raw Data'!AI$2:AI$145)+SUMIF('Raw Data'!$O$2:$O$145,$A4,'Raw Data'!AI$2:AI$145)</f>
        <v>28101</v>
      </c>
      <c r="V4">
        <f>SUMIF('Raw Data'!$L$2:$L$145,$A4,'Raw Data'!AJ$2:AJ$145)+SUMIF('Raw Data'!$M$2:$M$145,$A4,'Raw Data'!AJ$2:AJ$145)+SUMIF('Raw Data'!$N$2:$N$145,$A4,'Raw Data'!AJ$2:AJ$145)+SUMIF('Raw Data'!$O$2:$O$145,$A4,'Raw Data'!AJ$2:AJ$145)</f>
        <v>28634</v>
      </c>
      <c r="W4">
        <f>SUMIF('Raw Data'!$L$2:$L$145,$A4,'Raw Data'!AK$2:AK$145)+SUMIF('Raw Data'!$M$2:$M$145,$A4,'Raw Data'!AK$2:AK$145)+SUMIF('Raw Data'!$N$2:$N$145,$A4,'Raw Data'!AK$2:AK$145)+SUMIF('Raw Data'!$O$2:$O$145,$A4,'Raw Data'!AK$2:AK$145)</f>
        <v>28328</v>
      </c>
      <c r="X4">
        <f>SUMIF('Raw Data'!$L$2:$L$145,$A4,'Raw Data'!AL$2:AL$145)+SUMIF('Raw Data'!$M$2:$M$145,$A4,'Raw Data'!AL$2:AL$145)+SUMIF('Raw Data'!$N$2:$N$145,$A4,'Raw Data'!AL$2:AL$145)+SUMIF('Raw Data'!$O$2:$O$145,$A4,'Raw Data'!AL$2:AL$145)</f>
        <v>28277</v>
      </c>
      <c r="Y4">
        <f>SUMIF('Raw Data'!$L$2:$L$145,$A4,'Raw Data'!AM$2:AM$145)+SUMIF('Raw Data'!$M$2:$M$145,$A4,'Raw Data'!AM$2:AM$145)+SUMIF('Raw Data'!$N$2:$N$145,$A4,'Raw Data'!AM$2:AM$145)+SUMIF('Raw Data'!$O$2:$O$145,$A4,'Raw Data'!AM$2:AM$145)</f>
        <v>28165</v>
      </c>
      <c r="Z4">
        <f t="shared" si="0"/>
        <v>318112</v>
      </c>
      <c r="AA4">
        <f t="shared" si="1"/>
        <v>337656</v>
      </c>
      <c r="AB4">
        <f t="shared" si="2"/>
        <v>655768</v>
      </c>
    </row>
    <row r="5" spans="1:28" x14ac:dyDescent="0.3">
      <c r="A5" t="s">
        <v>18</v>
      </c>
      <c r="B5">
        <f>SUMIF('Raw Data'!$L$2:$L$145,$A5,'Raw Data'!P$2:P$145)+SUMIF('Raw Data'!$M$2:$M$145,$A5,'Raw Data'!P$2:P$145)+SUMIF('Raw Data'!$N$2:$N$145,$A5,'Raw Data'!P$2:P$145)+SUMIF('Raw Data'!$O$2:$O$145,$A5,'Raw Data'!P$2:P$145)</f>
        <v>27047</v>
      </c>
      <c r="C5">
        <f>SUMIF('Raw Data'!$L$2:$L$145,$A5,'Raw Data'!Q$2:Q$145)+SUMIF('Raw Data'!$M$2:$M$145,$A5,'Raw Data'!Q$2:Q$145)+SUMIF('Raw Data'!$N$2:$N$145,$A5,'Raw Data'!Q$2:Q$145)+SUMIF('Raw Data'!$O$2:$O$145,$A5,'Raw Data'!Q$2:Q$145)</f>
        <v>27319</v>
      </c>
      <c r="D5">
        <f>SUMIF('Raw Data'!$L$2:$L$145,$A5,'Raw Data'!R$2:R$145)+SUMIF('Raw Data'!$M$2:$M$145,$A5,'Raw Data'!R$2:R$145)+SUMIF('Raw Data'!$N$2:$N$145,$A5,'Raw Data'!R$2:R$145)+SUMIF('Raw Data'!$O$2:$O$145,$A5,'Raw Data'!R$2:R$145)</f>
        <v>27553</v>
      </c>
      <c r="E5">
        <f>SUMIF('Raw Data'!$L$2:$L$145,$A5,'Raw Data'!S$2:S$145)+SUMIF('Raw Data'!$M$2:$M$145,$A5,'Raw Data'!S$2:S$145)+SUMIF('Raw Data'!$N$2:$N$145,$A5,'Raw Data'!S$2:S$145)+SUMIF('Raw Data'!$O$2:$O$145,$A5,'Raw Data'!S$2:S$145)</f>
        <v>27640</v>
      </c>
      <c r="F5">
        <f>SUMIF('Raw Data'!$L$2:$L$145,$A5,'Raw Data'!T$2:T$145)+SUMIF('Raw Data'!$M$2:$M$145,$A5,'Raw Data'!T$2:T$145)+SUMIF('Raw Data'!$N$2:$N$145,$A5,'Raw Data'!T$2:T$145)+SUMIF('Raw Data'!$O$2:$O$145,$A5,'Raw Data'!T$2:T$145)</f>
        <v>28287</v>
      </c>
      <c r="G5">
        <f>SUMIF('Raw Data'!$L$2:$L$145,$A5,'Raw Data'!U$2:U$145)+SUMIF('Raw Data'!$M$2:$M$145,$A5,'Raw Data'!U$2:U$145)+SUMIF('Raw Data'!$N$2:$N$145,$A5,'Raw Data'!U$2:U$145)+SUMIF('Raw Data'!$O$2:$O$145,$A5,'Raw Data'!U$2:U$145)</f>
        <v>28241</v>
      </c>
      <c r="H5">
        <f>SUMIF('Raw Data'!$L$2:$L$145,$A5,'Raw Data'!V$2:V$145)+SUMIF('Raw Data'!$M$2:$M$145,$A5,'Raw Data'!V$2:V$145)+SUMIF('Raw Data'!$N$2:$N$145,$A5,'Raw Data'!V$2:V$145)+SUMIF('Raw Data'!$O$2:$O$145,$A5,'Raw Data'!V$2:V$145)</f>
        <v>28433</v>
      </c>
      <c r="I5">
        <f>SUMIF('Raw Data'!$L$2:$L$145,$A5,'Raw Data'!W$2:W$145)+SUMIF('Raw Data'!$M$2:$M$145,$A5,'Raw Data'!W$2:W$145)+SUMIF('Raw Data'!$N$2:$N$145,$A5,'Raw Data'!W$2:W$145)+SUMIF('Raw Data'!$O$2:$O$145,$A5,'Raw Data'!W$2:W$145)</f>
        <v>28525</v>
      </c>
      <c r="J5">
        <f>SUMIF('Raw Data'!$L$2:$L$145,$A5,'Raw Data'!X$2:X$145)+SUMIF('Raw Data'!$M$2:$M$145,$A5,'Raw Data'!X$2:X$145)+SUMIF('Raw Data'!$N$2:$N$145,$A5,'Raw Data'!X$2:X$145)+SUMIF('Raw Data'!$O$2:$O$145,$A5,'Raw Data'!X$2:X$145)</f>
        <v>28789</v>
      </c>
      <c r="K5">
        <f>SUMIF('Raw Data'!$L$2:$L$145,$A5,'Raw Data'!Y$2:Y$145)+SUMIF('Raw Data'!$M$2:$M$145,$A5,'Raw Data'!Y$2:Y$145)+SUMIF('Raw Data'!$N$2:$N$145,$A5,'Raw Data'!Y$2:Y$145)+SUMIF('Raw Data'!$O$2:$O$145,$A5,'Raw Data'!Y$2:Y$145)</f>
        <v>28960</v>
      </c>
      <c r="L5">
        <f>SUMIF('Raw Data'!$L$2:$L$145,$A5,'Raw Data'!Z$2:Z$145)+SUMIF('Raw Data'!$M$2:$M$145,$A5,'Raw Data'!Z$2:Z$145)+SUMIF('Raw Data'!$N$2:$N$145,$A5,'Raw Data'!Z$2:Z$145)+SUMIF('Raw Data'!$O$2:$O$145,$A5,'Raw Data'!Z$2:Z$145)</f>
        <v>29110</v>
      </c>
      <c r="M5">
        <f>SUMIF('Raw Data'!$L$2:$L$145,$A5,'Raw Data'!AA$2:AA$145)+SUMIF('Raw Data'!$M$2:$M$145,$A5,'Raw Data'!AA$2:AA$145)+SUMIF('Raw Data'!$N$2:$N$145,$A5,'Raw Data'!AA$2:AA$145)+SUMIF('Raw Data'!$O$2:$O$145,$A5,'Raw Data'!AA$2:AA$145)</f>
        <v>29388</v>
      </c>
      <c r="N5">
        <f>SUMIF('Raw Data'!$L$2:$L$145,$A5,'Raw Data'!AB$2:AB$145)+SUMIF('Raw Data'!$M$2:$M$145,$A5,'Raw Data'!AB$2:AB$145)+SUMIF('Raw Data'!$N$2:$N$145,$A5,'Raw Data'!AB$2:AB$145)+SUMIF('Raw Data'!$O$2:$O$145,$A5,'Raw Data'!AB$2:AB$145)</f>
        <v>29673</v>
      </c>
      <c r="O5">
        <f>SUMIF('Raw Data'!$L$2:$L$145,$A5,'Raw Data'!AC$2:AC$145)+SUMIF('Raw Data'!$M$2:$M$145,$A5,'Raw Data'!AC$2:AC$145)+SUMIF('Raw Data'!$N$2:$N$145,$A5,'Raw Data'!AC$2:AC$145)+SUMIF('Raw Data'!$O$2:$O$145,$A5,'Raw Data'!AC$2:AC$145)</f>
        <v>29675</v>
      </c>
      <c r="P5">
        <f>SUMIF('Raw Data'!$L$2:$L$145,$A5,'Raw Data'!AD$2:AD$145)+SUMIF('Raw Data'!$M$2:$M$145,$A5,'Raw Data'!AD$2:AD$145)+SUMIF('Raw Data'!$N$2:$N$145,$A5,'Raw Data'!AD$2:AD$145)+SUMIF('Raw Data'!$O$2:$O$145,$A5,'Raw Data'!AD$2:AD$145)</f>
        <v>29854</v>
      </c>
      <c r="Q5">
        <f>SUMIF('Raw Data'!$L$2:$L$145,$A5,'Raw Data'!AE$2:AE$145)+SUMIF('Raw Data'!$M$2:$M$145,$A5,'Raw Data'!AE$2:AE$145)+SUMIF('Raw Data'!$N$2:$N$145,$A5,'Raw Data'!AE$2:AE$145)+SUMIF('Raw Data'!$O$2:$O$145,$A5,'Raw Data'!AE$2:AE$145)</f>
        <v>30210</v>
      </c>
      <c r="R5">
        <f>SUMIF('Raw Data'!$L$2:$L$145,$A5,'Raw Data'!AF$2:AF$145)+SUMIF('Raw Data'!$M$2:$M$145,$A5,'Raw Data'!AF$2:AF$145)+SUMIF('Raw Data'!$N$2:$N$145,$A5,'Raw Data'!AF$2:AF$145)+SUMIF('Raw Data'!$O$2:$O$145,$A5,'Raw Data'!AF$2:AF$145)</f>
        <v>30242</v>
      </c>
      <c r="S5">
        <f>SUMIF('Raw Data'!$L$2:$L$145,$A5,'Raw Data'!AG$2:AG$145)+SUMIF('Raw Data'!$M$2:$M$145,$A5,'Raw Data'!AG$2:AG$145)+SUMIF('Raw Data'!$N$2:$N$145,$A5,'Raw Data'!AG$2:AG$145)+SUMIF('Raw Data'!$O$2:$O$145,$A5,'Raw Data'!AG$2:AG$145)</f>
        <v>30108</v>
      </c>
      <c r="T5">
        <f>SUMIF('Raw Data'!$L$2:$L$145,$A5,'Raw Data'!AH$2:AH$145)+SUMIF('Raw Data'!$M$2:$M$145,$A5,'Raw Data'!AH$2:AH$145)+SUMIF('Raw Data'!$N$2:$N$145,$A5,'Raw Data'!AH$2:AH$145)+SUMIF('Raw Data'!$O$2:$O$145,$A5,'Raw Data'!AH$2:AH$145)</f>
        <v>30212</v>
      </c>
      <c r="U5">
        <f>SUMIF('Raw Data'!$L$2:$L$145,$A5,'Raw Data'!AI$2:AI$145)+SUMIF('Raw Data'!$M$2:$M$145,$A5,'Raw Data'!AI$2:AI$145)+SUMIF('Raw Data'!$N$2:$N$145,$A5,'Raw Data'!AI$2:AI$145)+SUMIF('Raw Data'!$O$2:$O$145,$A5,'Raw Data'!AI$2:AI$145)</f>
        <v>30447</v>
      </c>
      <c r="V5">
        <f>SUMIF('Raw Data'!$L$2:$L$145,$A5,'Raw Data'!AJ$2:AJ$145)+SUMIF('Raw Data'!$M$2:$M$145,$A5,'Raw Data'!AJ$2:AJ$145)+SUMIF('Raw Data'!$N$2:$N$145,$A5,'Raw Data'!AJ$2:AJ$145)+SUMIF('Raw Data'!$O$2:$O$145,$A5,'Raw Data'!AJ$2:AJ$145)</f>
        <v>30477</v>
      </c>
      <c r="W5">
        <f>SUMIF('Raw Data'!$L$2:$L$145,$A5,'Raw Data'!AK$2:AK$145)+SUMIF('Raw Data'!$M$2:$M$145,$A5,'Raw Data'!AK$2:AK$145)+SUMIF('Raw Data'!$N$2:$N$145,$A5,'Raw Data'!AK$2:AK$145)+SUMIF('Raw Data'!$O$2:$O$145,$A5,'Raw Data'!AK$2:AK$145)</f>
        <v>30943</v>
      </c>
      <c r="X5">
        <f>SUMIF('Raw Data'!$L$2:$L$145,$A5,'Raw Data'!AL$2:AL$145)+SUMIF('Raw Data'!$M$2:$M$145,$A5,'Raw Data'!AL$2:AL$145)+SUMIF('Raw Data'!$N$2:$N$145,$A5,'Raw Data'!AL$2:AL$145)+SUMIF('Raw Data'!$O$2:$O$145,$A5,'Raw Data'!AL$2:AL$145)</f>
        <v>30858</v>
      </c>
      <c r="Y5">
        <f>SUMIF('Raw Data'!$L$2:$L$145,$A5,'Raw Data'!AM$2:AM$145)+SUMIF('Raw Data'!$M$2:$M$145,$A5,'Raw Data'!AM$2:AM$145)+SUMIF('Raw Data'!$N$2:$N$145,$A5,'Raw Data'!AM$2:AM$145)+SUMIF('Raw Data'!$O$2:$O$145,$A5,'Raw Data'!AM$2:AM$145)</f>
        <v>31119</v>
      </c>
      <c r="Z5">
        <f t="shared" si="0"/>
        <v>339292</v>
      </c>
      <c r="AA5">
        <f t="shared" si="1"/>
        <v>363818</v>
      </c>
      <c r="AB5">
        <f t="shared" si="2"/>
        <v>703110</v>
      </c>
    </row>
    <row r="6" spans="1:28" x14ac:dyDescent="0.3">
      <c r="A6" t="s">
        <v>6</v>
      </c>
      <c r="B6">
        <f>SUMIF('Raw Data'!$L$2:$L$145,$A6,'Raw Data'!P$2:P$145)+SUMIF('Raw Data'!$M$2:$M$145,$A6,'Raw Data'!P$2:P$145)+SUMIF('Raw Data'!$N$2:$N$145,$A6,'Raw Data'!P$2:P$145)+SUMIF('Raw Data'!$O$2:$O$145,$A6,'Raw Data'!P$2:P$145)</f>
        <v>35274</v>
      </c>
      <c r="C6">
        <f>SUMIF('Raw Data'!$L$2:$L$145,$A6,'Raw Data'!Q$2:Q$145)+SUMIF('Raw Data'!$M$2:$M$145,$A6,'Raw Data'!Q$2:Q$145)+SUMIF('Raw Data'!$N$2:$N$145,$A6,'Raw Data'!Q$2:Q$145)+SUMIF('Raw Data'!$O$2:$O$145,$A6,'Raw Data'!Q$2:Q$145)</f>
        <v>35601</v>
      </c>
      <c r="D6">
        <f>SUMIF('Raw Data'!$L$2:$L$145,$A6,'Raw Data'!R$2:R$145)+SUMIF('Raw Data'!$M$2:$M$145,$A6,'Raw Data'!R$2:R$145)+SUMIF('Raw Data'!$N$2:$N$145,$A6,'Raw Data'!R$2:R$145)+SUMIF('Raw Data'!$O$2:$O$145,$A6,'Raw Data'!R$2:R$145)</f>
        <v>35840</v>
      </c>
      <c r="E6">
        <f>SUMIF('Raw Data'!$L$2:$L$145,$A6,'Raw Data'!S$2:S$145)+SUMIF('Raw Data'!$M$2:$M$145,$A6,'Raw Data'!S$2:S$145)+SUMIF('Raw Data'!$N$2:$N$145,$A6,'Raw Data'!S$2:S$145)+SUMIF('Raw Data'!$O$2:$O$145,$A6,'Raw Data'!S$2:S$145)</f>
        <v>37009</v>
      </c>
      <c r="F6">
        <f>SUMIF('Raw Data'!$L$2:$L$145,$A6,'Raw Data'!T$2:T$145)+SUMIF('Raw Data'!$M$2:$M$145,$A6,'Raw Data'!T$2:T$145)+SUMIF('Raw Data'!$N$2:$N$145,$A6,'Raw Data'!T$2:T$145)+SUMIF('Raw Data'!$O$2:$O$145,$A6,'Raw Data'!T$2:T$145)</f>
        <v>37563</v>
      </c>
      <c r="G6">
        <f>SUMIF('Raw Data'!$L$2:$L$145,$A6,'Raw Data'!U$2:U$145)+SUMIF('Raw Data'!$M$2:$M$145,$A6,'Raw Data'!U$2:U$145)+SUMIF('Raw Data'!$N$2:$N$145,$A6,'Raw Data'!U$2:U$145)+SUMIF('Raw Data'!$O$2:$O$145,$A6,'Raw Data'!U$2:U$145)</f>
        <v>37962</v>
      </c>
      <c r="H6">
        <f>SUMIF('Raw Data'!$L$2:$L$145,$A6,'Raw Data'!V$2:V$145)+SUMIF('Raw Data'!$M$2:$M$145,$A6,'Raw Data'!V$2:V$145)+SUMIF('Raw Data'!$N$2:$N$145,$A6,'Raw Data'!V$2:V$145)+SUMIF('Raw Data'!$O$2:$O$145,$A6,'Raw Data'!V$2:V$145)</f>
        <v>38402</v>
      </c>
      <c r="I6">
        <f>SUMIF('Raw Data'!$L$2:$L$145,$A6,'Raw Data'!W$2:W$145)+SUMIF('Raw Data'!$M$2:$M$145,$A6,'Raw Data'!W$2:W$145)+SUMIF('Raw Data'!$N$2:$N$145,$A6,'Raw Data'!W$2:W$145)+SUMIF('Raw Data'!$O$2:$O$145,$A6,'Raw Data'!W$2:W$145)</f>
        <v>38085</v>
      </c>
      <c r="J6">
        <f>SUMIF('Raw Data'!$L$2:$L$145,$A6,'Raw Data'!X$2:X$145)+SUMIF('Raw Data'!$M$2:$M$145,$A6,'Raw Data'!X$2:X$145)+SUMIF('Raw Data'!$N$2:$N$145,$A6,'Raw Data'!X$2:X$145)+SUMIF('Raw Data'!$O$2:$O$145,$A6,'Raw Data'!X$2:X$145)</f>
        <v>37566</v>
      </c>
      <c r="K6">
        <f>SUMIF('Raw Data'!$L$2:$L$145,$A6,'Raw Data'!Y$2:Y$145)+SUMIF('Raw Data'!$M$2:$M$145,$A6,'Raw Data'!Y$2:Y$145)+SUMIF('Raw Data'!$N$2:$N$145,$A6,'Raw Data'!Y$2:Y$145)+SUMIF('Raw Data'!$O$2:$O$145,$A6,'Raw Data'!Y$2:Y$145)</f>
        <v>37620</v>
      </c>
      <c r="L6">
        <f>SUMIF('Raw Data'!$L$2:$L$145,$A6,'Raw Data'!Z$2:Z$145)+SUMIF('Raw Data'!$M$2:$M$145,$A6,'Raw Data'!Z$2:Z$145)+SUMIF('Raw Data'!$N$2:$N$145,$A6,'Raw Data'!Z$2:Z$145)+SUMIF('Raw Data'!$O$2:$O$145,$A6,'Raw Data'!Z$2:Z$145)</f>
        <v>38274</v>
      </c>
      <c r="M6">
        <f>SUMIF('Raw Data'!$L$2:$L$145,$A6,'Raw Data'!AA$2:AA$145)+SUMIF('Raw Data'!$M$2:$M$145,$A6,'Raw Data'!AA$2:AA$145)+SUMIF('Raw Data'!$N$2:$N$145,$A6,'Raw Data'!AA$2:AA$145)+SUMIF('Raw Data'!$O$2:$O$145,$A6,'Raw Data'!AA$2:AA$145)</f>
        <v>38141</v>
      </c>
      <c r="N6">
        <f>SUMIF('Raw Data'!$L$2:$L$145,$A6,'Raw Data'!AB$2:AB$145)+SUMIF('Raw Data'!$M$2:$M$145,$A6,'Raw Data'!AB$2:AB$145)+SUMIF('Raw Data'!$N$2:$N$145,$A6,'Raw Data'!AB$2:AB$145)+SUMIF('Raw Data'!$O$2:$O$145,$A6,'Raw Data'!AB$2:AB$145)</f>
        <v>38553</v>
      </c>
      <c r="O6">
        <f>SUMIF('Raw Data'!$L$2:$L$145,$A6,'Raw Data'!AC$2:AC$145)+SUMIF('Raw Data'!$M$2:$M$145,$A6,'Raw Data'!AC$2:AC$145)+SUMIF('Raw Data'!$N$2:$N$145,$A6,'Raw Data'!AC$2:AC$145)+SUMIF('Raw Data'!$O$2:$O$145,$A6,'Raw Data'!AC$2:AC$145)</f>
        <v>38689</v>
      </c>
      <c r="P6">
        <f>SUMIF('Raw Data'!$L$2:$L$145,$A6,'Raw Data'!AD$2:AD$145)+SUMIF('Raw Data'!$M$2:$M$145,$A6,'Raw Data'!AD$2:AD$145)+SUMIF('Raw Data'!$N$2:$N$145,$A6,'Raw Data'!AD$2:AD$145)+SUMIF('Raw Data'!$O$2:$O$145,$A6,'Raw Data'!AD$2:AD$145)</f>
        <v>38965</v>
      </c>
      <c r="Q6">
        <f>SUMIF('Raw Data'!$L$2:$L$145,$A6,'Raw Data'!AE$2:AE$145)+SUMIF('Raw Data'!$M$2:$M$145,$A6,'Raw Data'!AE$2:AE$145)+SUMIF('Raw Data'!$N$2:$N$145,$A6,'Raw Data'!AE$2:AE$145)+SUMIF('Raw Data'!$O$2:$O$145,$A6,'Raw Data'!AE$2:AE$145)</f>
        <v>38883</v>
      </c>
      <c r="R6">
        <f>SUMIF('Raw Data'!$L$2:$L$145,$A6,'Raw Data'!AF$2:AF$145)+SUMIF('Raw Data'!$M$2:$M$145,$A6,'Raw Data'!AF$2:AF$145)+SUMIF('Raw Data'!$N$2:$N$145,$A6,'Raw Data'!AF$2:AF$145)+SUMIF('Raw Data'!$O$2:$O$145,$A6,'Raw Data'!AF$2:AF$145)</f>
        <v>39119</v>
      </c>
      <c r="S6">
        <f>SUMIF('Raw Data'!$L$2:$L$145,$A6,'Raw Data'!AG$2:AG$145)+SUMIF('Raw Data'!$M$2:$M$145,$A6,'Raw Data'!AG$2:AG$145)+SUMIF('Raw Data'!$N$2:$N$145,$A6,'Raw Data'!AG$2:AG$145)+SUMIF('Raw Data'!$O$2:$O$145,$A6,'Raw Data'!AG$2:AG$145)</f>
        <v>39088</v>
      </c>
      <c r="T6">
        <f>SUMIF('Raw Data'!$L$2:$L$145,$A6,'Raw Data'!AH$2:AH$145)+SUMIF('Raw Data'!$M$2:$M$145,$A6,'Raw Data'!AH$2:AH$145)+SUMIF('Raw Data'!$N$2:$N$145,$A6,'Raw Data'!AH$2:AH$145)+SUMIF('Raw Data'!$O$2:$O$145,$A6,'Raw Data'!AH$2:AH$145)</f>
        <v>39304</v>
      </c>
      <c r="U6">
        <f>SUMIF('Raw Data'!$L$2:$L$145,$A6,'Raw Data'!AI$2:AI$145)+SUMIF('Raw Data'!$M$2:$M$145,$A6,'Raw Data'!AI$2:AI$145)+SUMIF('Raw Data'!$N$2:$N$145,$A6,'Raw Data'!AI$2:AI$145)+SUMIF('Raw Data'!$O$2:$O$145,$A6,'Raw Data'!AI$2:AI$145)</f>
        <v>39716</v>
      </c>
      <c r="V6">
        <f>SUMIF('Raw Data'!$L$2:$L$145,$A6,'Raw Data'!AJ$2:AJ$145)+SUMIF('Raw Data'!$M$2:$M$145,$A6,'Raw Data'!AJ$2:AJ$145)+SUMIF('Raw Data'!$N$2:$N$145,$A6,'Raw Data'!AJ$2:AJ$145)+SUMIF('Raw Data'!$O$2:$O$145,$A6,'Raw Data'!AJ$2:AJ$145)</f>
        <v>39797</v>
      </c>
      <c r="W6">
        <f>SUMIF('Raw Data'!$L$2:$L$145,$A6,'Raw Data'!AK$2:AK$145)+SUMIF('Raw Data'!$M$2:$M$145,$A6,'Raw Data'!AK$2:AK$145)+SUMIF('Raw Data'!$N$2:$N$145,$A6,'Raw Data'!AK$2:AK$145)+SUMIF('Raw Data'!$O$2:$O$145,$A6,'Raw Data'!AK$2:AK$145)</f>
        <v>39877</v>
      </c>
      <c r="X6">
        <f>SUMIF('Raw Data'!$L$2:$L$145,$A6,'Raw Data'!AL$2:AL$145)+SUMIF('Raw Data'!$M$2:$M$145,$A6,'Raw Data'!AL$2:AL$145)+SUMIF('Raw Data'!$N$2:$N$145,$A6,'Raw Data'!AL$2:AL$145)+SUMIF('Raw Data'!$O$2:$O$145,$A6,'Raw Data'!AL$2:AL$145)</f>
        <v>40467</v>
      </c>
      <c r="Y6">
        <f>SUMIF('Raw Data'!$L$2:$L$145,$A6,'Raw Data'!AM$2:AM$145)+SUMIF('Raw Data'!$M$2:$M$145,$A6,'Raw Data'!AM$2:AM$145)+SUMIF('Raw Data'!$N$2:$N$145,$A6,'Raw Data'!AM$2:AM$145)+SUMIF('Raw Data'!$O$2:$O$145,$A6,'Raw Data'!AM$2:AM$145)</f>
        <v>40440</v>
      </c>
      <c r="Z6">
        <f t="shared" si="0"/>
        <v>447337</v>
      </c>
      <c r="AA6">
        <f t="shared" si="1"/>
        <v>472898</v>
      </c>
      <c r="AB6">
        <f t="shared" si="2"/>
        <v>920235</v>
      </c>
    </row>
    <row r="7" spans="1:28" x14ac:dyDescent="0.3">
      <c r="A7" t="s">
        <v>14</v>
      </c>
      <c r="B7">
        <f>SUMIF('Raw Data'!$L$2:$L$145,$A7,'Raw Data'!P$2:P$145)+SUMIF('Raw Data'!$M$2:$M$145,$A7,'Raw Data'!P$2:P$145)+SUMIF('Raw Data'!$N$2:$N$145,$A7,'Raw Data'!P$2:P$145)+SUMIF('Raw Data'!$O$2:$O$145,$A7,'Raw Data'!P$2:P$145)</f>
        <v>35733</v>
      </c>
      <c r="C7">
        <f>SUMIF('Raw Data'!$L$2:$L$145,$A7,'Raw Data'!Q$2:Q$145)+SUMIF('Raw Data'!$M$2:$M$145,$A7,'Raw Data'!Q$2:Q$145)+SUMIF('Raw Data'!$N$2:$N$145,$A7,'Raw Data'!Q$2:Q$145)+SUMIF('Raw Data'!$O$2:$O$145,$A7,'Raw Data'!Q$2:Q$145)</f>
        <v>36153</v>
      </c>
      <c r="D7">
        <f>SUMIF('Raw Data'!$L$2:$L$145,$A7,'Raw Data'!R$2:R$145)+SUMIF('Raw Data'!$M$2:$M$145,$A7,'Raw Data'!R$2:R$145)+SUMIF('Raw Data'!$N$2:$N$145,$A7,'Raw Data'!R$2:R$145)+SUMIF('Raw Data'!$O$2:$O$145,$A7,'Raw Data'!R$2:R$145)</f>
        <v>35964</v>
      </c>
      <c r="E7">
        <f>SUMIF('Raw Data'!$L$2:$L$145,$A7,'Raw Data'!S$2:S$145)+SUMIF('Raw Data'!$M$2:$M$145,$A7,'Raw Data'!S$2:S$145)+SUMIF('Raw Data'!$N$2:$N$145,$A7,'Raw Data'!S$2:S$145)+SUMIF('Raw Data'!$O$2:$O$145,$A7,'Raw Data'!S$2:S$145)</f>
        <v>35951</v>
      </c>
      <c r="F7">
        <f>SUMIF('Raw Data'!$L$2:$L$145,$A7,'Raw Data'!T$2:T$145)+SUMIF('Raw Data'!$M$2:$M$145,$A7,'Raw Data'!T$2:T$145)+SUMIF('Raw Data'!$N$2:$N$145,$A7,'Raw Data'!T$2:T$145)+SUMIF('Raw Data'!$O$2:$O$145,$A7,'Raw Data'!T$2:T$145)</f>
        <v>36256</v>
      </c>
      <c r="G7">
        <f>SUMIF('Raw Data'!$L$2:$L$145,$A7,'Raw Data'!U$2:U$145)+SUMIF('Raw Data'!$M$2:$M$145,$A7,'Raw Data'!U$2:U$145)+SUMIF('Raw Data'!$N$2:$N$145,$A7,'Raw Data'!U$2:U$145)+SUMIF('Raw Data'!$O$2:$O$145,$A7,'Raw Data'!U$2:U$145)</f>
        <v>36623</v>
      </c>
      <c r="H7">
        <f>SUMIF('Raw Data'!$L$2:$L$145,$A7,'Raw Data'!V$2:V$145)+SUMIF('Raw Data'!$M$2:$M$145,$A7,'Raw Data'!V$2:V$145)+SUMIF('Raw Data'!$N$2:$N$145,$A7,'Raw Data'!V$2:V$145)+SUMIF('Raw Data'!$O$2:$O$145,$A7,'Raw Data'!V$2:V$145)</f>
        <v>36921</v>
      </c>
      <c r="I7">
        <f>SUMIF('Raw Data'!$L$2:$L$145,$A7,'Raw Data'!W$2:W$145)+SUMIF('Raw Data'!$M$2:$M$145,$A7,'Raw Data'!W$2:W$145)+SUMIF('Raw Data'!$N$2:$N$145,$A7,'Raw Data'!W$2:W$145)+SUMIF('Raw Data'!$O$2:$O$145,$A7,'Raw Data'!W$2:W$145)</f>
        <v>37550</v>
      </c>
      <c r="J7">
        <f>SUMIF('Raw Data'!$L$2:$L$145,$A7,'Raw Data'!X$2:X$145)+SUMIF('Raw Data'!$M$2:$M$145,$A7,'Raw Data'!X$2:X$145)+SUMIF('Raw Data'!$N$2:$N$145,$A7,'Raw Data'!X$2:X$145)+SUMIF('Raw Data'!$O$2:$O$145,$A7,'Raw Data'!X$2:X$145)</f>
        <v>38080</v>
      </c>
      <c r="K7">
        <f>SUMIF('Raw Data'!$L$2:$L$145,$A7,'Raw Data'!Y$2:Y$145)+SUMIF('Raw Data'!$M$2:$M$145,$A7,'Raw Data'!Y$2:Y$145)+SUMIF('Raw Data'!$N$2:$N$145,$A7,'Raw Data'!Y$2:Y$145)+SUMIF('Raw Data'!$O$2:$O$145,$A7,'Raw Data'!Y$2:Y$145)</f>
        <v>38791</v>
      </c>
      <c r="L7">
        <f>SUMIF('Raw Data'!$L$2:$L$145,$A7,'Raw Data'!Z$2:Z$145)+SUMIF('Raw Data'!$M$2:$M$145,$A7,'Raw Data'!Z$2:Z$145)+SUMIF('Raw Data'!$N$2:$N$145,$A7,'Raw Data'!Z$2:Z$145)+SUMIF('Raw Data'!$O$2:$O$145,$A7,'Raw Data'!Z$2:Z$145)</f>
        <v>38812</v>
      </c>
      <c r="M7">
        <f>SUMIF('Raw Data'!$L$2:$L$145,$A7,'Raw Data'!AA$2:AA$145)+SUMIF('Raw Data'!$M$2:$M$145,$A7,'Raw Data'!AA$2:AA$145)+SUMIF('Raw Data'!$N$2:$N$145,$A7,'Raw Data'!AA$2:AA$145)+SUMIF('Raw Data'!$O$2:$O$145,$A7,'Raw Data'!AA$2:AA$145)</f>
        <v>39656</v>
      </c>
      <c r="N7">
        <f>SUMIF('Raw Data'!$L$2:$L$145,$A7,'Raw Data'!AB$2:AB$145)+SUMIF('Raw Data'!$M$2:$M$145,$A7,'Raw Data'!AB$2:AB$145)+SUMIF('Raw Data'!$N$2:$N$145,$A7,'Raw Data'!AB$2:AB$145)+SUMIF('Raw Data'!$O$2:$O$145,$A7,'Raw Data'!AB$2:AB$145)</f>
        <v>40060</v>
      </c>
      <c r="O7">
        <f>SUMIF('Raw Data'!$L$2:$L$145,$A7,'Raw Data'!AC$2:AC$145)+SUMIF('Raw Data'!$M$2:$M$145,$A7,'Raw Data'!AC$2:AC$145)+SUMIF('Raw Data'!$N$2:$N$145,$A7,'Raw Data'!AC$2:AC$145)+SUMIF('Raw Data'!$O$2:$O$145,$A7,'Raw Data'!AC$2:AC$145)</f>
        <v>40057</v>
      </c>
      <c r="P7">
        <f>SUMIF('Raw Data'!$L$2:$L$145,$A7,'Raw Data'!AD$2:AD$145)+SUMIF('Raw Data'!$M$2:$M$145,$A7,'Raw Data'!AD$2:AD$145)+SUMIF('Raw Data'!$N$2:$N$145,$A7,'Raw Data'!AD$2:AD$145)+SUMIF('Raw Data'!$O$2:$O$145,$A7,'Raw Data'!AD$2:AD$145)</f>
        <v>40401</v>
      </c>
      <c r="Q7">
        <f>SUMIF('Raw Data'!$L$2:$L$145,$A7,'Raw Data'!AE$2:AE$145)+SUMIF('Raw Data'!$M$2:$M$145,$A7,'Raw Data'!AE$2:AE$145)+SUMIF('Raw Data'!$N$2:$N$145,$A7,'Raw Data'!AE$2:AE$145)+SUMIF('Raw Data'!$O$2:$O$145,$A7,'Raw Data'!AE$2:AE$145)</f>
        <v>41187</v>
      </c>
      <c r="R7">
        <f>SUMIF('Raw Data'!$L$2:$L$145,$A7,'Raw Data'!AF$2:AF$145)+SUMIF('Raw Data'!$M$2:$M$145,$A7,'Raw Data'!AF$2:AF$145)+SUMIF('Raw Data'!$N$2:$N$145,$A7,'Raw Data'!AF$2:AF$145)+SUMIF('Raw Data'!$O$2:$O$145,$A7,'Raw Data'!AF$2:AF$145)</f>
        <v>40896</v>
      </c>
      <c r="S7">
        <f>SUMIF('Raw Data'!$L$2:$L$145,$A7,'Raw Data'!AG$2:AG$145)+SUMIF('Raw Data'!$M$2:$M$145,$A7,'Raw Data'!AG$2:AG$145)+SUMIF('Raw Data'!$N$2:$N$145,$A7,'Raw Data'!AG$2:AG$145)+SUMIF('Raw Data'!$O$2:$O$145,$A7,'Raw Data'!AG$2:AG$145)</f>
        <v>41146</v>
      </c>
      <c r="T7">
        <f>SUMIF('Raw Data'!$L$2:$L$145,$A7,'Raw Data'!AH$2:AH$145)+SUMIF('Raw Data'!$M$2:$M$145,$A7,'Raw Data'!AH$2:AH$145)+SUMIF('Raw Data'!$N$2:$N$145,$A7,'Raw Data'!AH$2:AH$145)+SUMIF('Raw Data'!$O$2:$O$145,$A7,'Raw Data'!AH$2:AH$145)</f>
        <v>40834</v>
      </c>
      <c r="U7">
        <f>SUMIF('Raw Data'!$L$2:$L$145,$A7,'Raw Data'!AI$2:AI$145)+SUMIF('Raw Data'!$M$2:$M$145,$A7,'Raw Data'!AI$2:AI$145)+SUMIF('Raw Data'!$N$2:$N$145,$A7,'Raw Data'!AI$2:AI$145)+SUMIF('Raw Data'!$O$2:$O$145,$A7,'Raw Data'!AI$2:AI$145)</f>
        <v>40787</v>
      </c>
      <c r="V7">
        <f>SUMIF('Raw Data'!$L$2:$L$145,$A7,'Raw Data'!AJ$2:AJ$145)+SUMIF('Raw Data'!$M$2:$M$145,$A7,'Raw Data'!AJ$2:AJ$145)+SUMIF('Raw Data'!$N$2:$N$145,$A7,'Raw Data'!AJ$2:AJ$145)+SUMIF('Raw Data'!$O$2:$O$145,$A7,'Raw Data'!AJ$2:AJ$145)</f>
        <v>40962</v>
      </c>
      <c r="W7">
        <f>SUMIF('Raw Data'!$L$2:$L$145,$A7,'Raw Data'!AK$2:AK$145)+SUMIF('Raw Data'!$M$2:$M$145,$A7,'Raw Data'!AK$2:AK$145)+SUMIF('Raw Data'!$N$2:$N$145,$A7,'Raw Data'!AK$2:AK$145)+SUMIF('Raw Data'!$O$2:$O$145,$A7,'Raw Data'!AK$2:AK$145)</f>
        <v>41249</v>
      </c>
      <c r="X7">
        <f>SUMIF('Raw Data'!$L$2:$L$145,$A7,'Raw Data'!AL$2:AL$145)+SUMIF('Raw Data'!$M$2:$M$145,$A7,'Raw Data'!AL$2:AL$145)+SUMIF('Raw Data'!$N$2:$N$145,$A7,'Raw Data'!AL$2:AL$145)+SUMIF('Raw Data'!$O$2:$O$145,$A7,'Raw Data'!AL$2:AL$145)</f>
        <v>41557</v>
      </c>
      <c r="Y7">
        <f>SUMIF('Raw Data'!$L$2:$L$145,$A7,'Raw Data'!AM$2:AM$145)+SUMIF('Raw Data'!$M$2:$M$145,$A7,'Raw Data'!AM$2:AM$145)+SUMIF('Raw Data'!$N$2:$N$145,$A7,'Raw Data'!AM$2:AM$145)+SUMIF('Raw Data'!$O$2:$O$145,$A7,'Raw Data'!AM$2:AM$145)</f>
        <v>42275</v>
      </c>
      <c r="Z7">
        <f t="shared" si="0"/>
        <v>446490</v>
      </c>
      <c r="AA7">
        <f t="shared" si="1"/>
        <v>491411</v>
      </c>
      <c r="AB7">
        <f t="shared" si="2"/>
        <v>937901</v>
      </c>
    </row>
    <row r="8" spans="1:28" x14ac:dyDescent="0.3">
      <c r="A8" t="s">
        <v>15</v>
      </c>
      <c r="B8">
        <f>SUMIF('Raw Data'!$L$2:$L$145,$A8,'Raw Data'!P$2:P$145)+SUMIF('Raw Data'!$M$2:$M$145,$A8,'Raw Data'!P$2:P$145)+SUMIF('Raw Data'!$N$2:$N$145,$A8,'Raw Data'!P$2:P$145)+SUMIF('Raw Data'!$O$2:$O$145,$A8,'Raw Data'!P$2:P$145)</f>
        <v>34598</v>
      </c>
      <c r="C8">
        <f>SUMIF('Raw Data'!$L$2:$L$145,$A8,'Raw Data'!Q$2:Q$145)+SUMIF('Raw Data'!$M$2:$M$145,$A8,'Raw Data'!Q$2:Q$145)+SUMIF('Raw Data'!$N$2:$N$145,$A8,'Raw Data'!Q$2:Q$145)+SUMIF('Raw Data'!$O$2:$O$145,$A8,'Raw Data'!Q$2:Q$145)</f>
        <v>34938</v>
      </c>
      <c r="D8">
        <f>SUMIF('Raw Data'!$L$2:$L$145,$A8,'Raw Data'!R$2:R$145)+SUMIF('Raw Data'!$M$2:$M$145,$A8,'Raw Data'!R$2:R$145)+SUMIF('Raw Data'!$N$2:$N$145,$A8,'Raw Data'!R$2:R$145)+SUMIF('Raw Data'!$O$2:$O$145,$A8,'Raw Data'!R$2:R$145)</f>
        <v>35336</v>
      </c>
      <c r="E8">
        <f>SUMIF('Raw Data'!$L$2:$L$145,$A8,'Raw Data'!S$2:S$145)+SUMIF('Raw Data'!$M$2:$M$145,$A8,'Raw Data'!S$2:S$145)+SUMIF('Raw Data'!$N$2:$N$145,$A8,'Raw Data'!S$2:S$145)+SUMIF('Raw Data'!$O$2:$O$145,$A8,'Raw Data'!S$2:S$145)</f>
        <v>35450</v>
      </c>
      <c r="F8">
        <f>SUMIF('Raw Data'!$L$2:$L$145,$A8,'Raw Data'!T$2:T$145)+SUMIF('Raw Data'!$M$2:$M$145,$A8,'Raw Data'!T$2:T$145)+SUMIF('Raw Data'!$N$2:$N$145,$A8,'Raw Data'!T$2:T$145)+SUMIF('Raw Data'!$O$2:$O$145,$A8,'Raw Data'!T$2:T$145)</f>
        <v>35783</v>
      </c>
      <c r="G8">
        <f>SUMIF('Raw Data'!$L$2:$L$145,$A8,'Raw Data'!U$2:U$145)+SUMIF('Raw Data'!$M$2:$M$145,$A8,'Raw Data'!U$2:U$145)+SUMIF('Raw Data'!$N$2:$N$145,$A8,'Raw Data'!U$2:U$145)+SUMIF('Raw Data'!$O$2:$O$145,$A8,'Raw Data'!U$2:U$145)</f>
        <v>35846</v>
      </c>
      <c r="H8">
        <f>SUMIF('Raw Data'!$L$2:$L$145,$A8,'Raw Data'!V$2:V$145)+SUMIF('Raw Data'!$M$2:$M$145,$A8,'Raw Data'!V$2:V$145)+SUMIF('Raw Data'!$N$2:$N$145,$A8,'Raw Data'!V$2:V$145)+SUMIF('Raw Data'!$O$2:$O$145,$A8,'Raw Data'!V$2:V$145)</f>
        <v>36177</v>
      </c>
      <c r="I8">
        <f>SUMIF('Raw Data'!$L$2:$L$145,$A8,'Raw Data'!W$2:W$145)+SUMIF('Raw Data'!$M$2:$M$145,$A8,'Raw Data'!W$2:W$145)+SUMIF('Raw Data'!$N$2:$N$145,$A8,'Raw Data'!W$2:W$145)+SUMIF('Raw Data'!$O$2:$O$145,$A8,'Raw Data'!W$2:W$145)</f>
        <v>36617</v>
      </c>
      <c r="J8">
        <f>SUMIF('Raw Data'!$L$2:$L$145,$A8,'Raw Data'!X$2:X$145)+SUMIF('Raw Data'!$M$2:$M$145,$A8,'Raw Data'!X$2:X$145)+SUMIF('Raw Data'!$N$2:$N$145,$A8,'Raw Data'!X$2:X$145)+SUMIF('Raw Data'!$O$2:$O$145,$A8,'Raw Data'!X$2:X$145)</f>
        <v>36802</v>
      </c>
      <c r="K8">
        <f>SUMIF('Raw Data'!$L$2:$L$145,$A8,'Raw Data'!Y$2:Y$145)+SUMIF('Raw Data'!$M$2:$M$145,$A8,'Raw Data'!Y$2:Y$145)+SUMIF('Raw Data'!$N$2:$N$145,$A8,'Raw Data'!Y$2:Y$145)+SUMIF('Raw Data'!$O$2:$O$145,$A8,'Raw Data'!Y$2:Y$145)</f>
        <v>37255</v>
      </c>
      <c r="L8">
        <f>SUMIF('Raw Data'!$L$2:$L$145,$A8,'Raw Data'!Z$2:Z$145)+SUMIF('Raw Data'!$M$2:$M$145,$A8,'Raw Data'!Z$2:Z$145)+SUMIF('Raw Data'!$N$2:$N$145,$A8,'Raw Data'!Z$2:Z$145)+SUMIF('Raw Data'!$O$2:$O$145,$A8,'Raw Data'!Z$2:Z$145)</f>
        <v>37417</v>
      </c>
      <c r="M8">
        <f>SUMIF('Raw Data'!$L$2:$L$145,$A8,'Raw Data'!AA$2:AA$145)+SUMIF('Raw Data'!$M$2:$M$145,$A8,'Raw Data'!AA$2:AA$145)+SUMIF('Raw Data'!$N$2:$N$145,$A8,'Raw Data'!AA$2:AA$145)+SUMIF('Raw Data'!$O$2:$O$145,$A8,'Raw Data'!AA$2:AA$145)</f>
        <v>37422</v>
      </c>
      <c r="N8">
        <f>SUMIF('Raw Data'!$L$2:$L$145,$A8,'Raw Data'!AB$2:AB$145)+SUMIF('Raw Data'!$M$2:$M$145,$A8,'Raw Data'!AB$2:AB$145)+SUMIF('Raw Data'!$N$2:$N$145,$A8,'Raw Data'!AB$2:AB$145)+SUMIF('Raw Data'!$O$2:$O$145,$A8,'Raw Data'!AB$2:AB$145)</f>
        <v>37379</v>
      </c>
      <c r="O8">
        <f>SUMIF('Raw Data'!$L$2:$L$145,$A8,'Raw Data'!AC$2:AC$145)+SUMIF('Raw Data'!$M$2:$M$145,$A8,'Raw Data'!AC$2:AC$145)+SUMIF('Raw Data'!$N$2:$N$145,$A8,'Raw Data'!AC$2:AC$145)+SUMIF('Raw Data'!$O$2:$O$145,$A8,'Raw Data'!AC$2:AC$145)</f>
        <v>37467</v>
      </c>
      <c r="P8">
        <f>SUMIF('Raw Data'!$L$2:$L$145,$A8,'Raw Data'!AD$2:AD$145)+SUMIF('Raw Data'!$M$2:$M$145,$A8,'Raw Data'!AD$2:AD$145)+SUMIF('Raw Data'!$N$2:$N$145,$A8,'Raw Data'!AD$2:AD$145)+SUMIF('Raw Data'!$O$2:$O$145,$A8,'Raw Data'!AD$2:AD$145)</f>
        <v>37682</v>
      </c>
      <c r="Q8">
        <f>SUMIF('Raw Data'!$L$2:$L$145,$A8,'Raw Data'!AE$2:AE$145)+SUMIF('Raw Data'!$M$2:$M$145,$A8,'Raw Data'!AE$2:AE$145)+SUMIF('Raw Data'!$N$2:$N$145,$A8,'Raw Data'!AE$2:AE$145)+SUMIF('Raw Data'!$O$2:$O$145,$A8,'Raw Data'!AE$2:AE$145)</f>
        <v>37996</v>
      </c>
      <c r="R8">
        <f>SUMIF('Raw Data'!$L$2:$L$145,$A8,'Raw Data'!AF$2:AF$145)+SUMIF('Raw Data'!$M$2:$M$145,$A8,'Raw Data'!AF$2:AF$145)+SUMIF('Raw Data'!$N$2:$N$145,$A8,'Raw Data'!AF$2:AF$145)+SUMIF('Raw Data'!$O$2:$O$145,$A8,'Raw Data'!AF$2:AF$145)</f>
        <v>38406</v>
      </c>
      <c r="S8">
        <f>SUMIF('Raw Data'!$L$2:$L$145,$A8,'Raw Data'!AG$2:AG$145)+SUMIF('Raw Data'!$M$2:$M$145,$A8,'Raw Data'!AG$2:AG$145)+SUMIF('Raw Data'!$N$2:$N$145,$A8,'Raw Data'!AG$2:AG$145)+SUMIF('Raw Data'!$O$2:$O$145,$A8,'Raw Data'!AG$2:AG$145)</f>
        <v>38186</v>
      </c>
      <c r="T8">
        <f>SUMIF('Raw Data'!$L$2:$L$145,$A8,'Raw Data'!AH$2:AH$145)+SUMIF('Raw Data'!$M$2:$M$145,$A8,'Raw Data'!AH$2:AH$145)+SUMIF('Raw Data'!$N$2:$N$145,$A8,'Raw Data'!AH$2:AH$145)+SUMIF('Raw Data'!$O$2:$O$145,$A8,'Raw Data'!AH$2:AH$145)</f>
        <v>38356</v>
      </c>
      <c r="U8">
        <f>SUMIF('Raw Data'!$L$2:$L$145,$A8,'Raw Data'!AI$2:AI$145)+SUMIF('Raw Data'!$M$2:$M$145,$A8,'Raw Data'!AI$2:AI$145)+SUMIF('Raw Data'!$N$2:$N$145,$A8,'Raw Data'!AI$2:AI$145)+SUMIF('Raw Data'!$O$2:$O$145,$A8,'Raw Data'!AI$2:AI$145)</f>
        <v>38364</v>
      </c>
      <c r="V8">
        <f>SUMIF('Raw Data'!$L$2:$L$145,$A8,'Raw Data'!AJ$2:AJ$145)+SUMIF('Raw Data'!$M$2:$M$145,$A8,'Raw Data'!AJ$2:AJ$145)+SUMIF('Raw Data'!$N$2:$N$145,$A8,'Raw Data'!AJ$2:AJ$145)+SUMIF('Raw Data'!$O$2:$O$145,$A8,'Raw Data'!AJ$2:AJ$145)</f>
        <v>38811</v>
      </c>
      <c r="W8">
        <f>SUMIF('Raw Data'!$L$2:$L$145,$A8,'Raw Data'!AK$2:AK$145)+SUMIF('Raw Data'!$M$2:$M$145,$A8,'Raw Data'!AK$2:AK$145)+SUMIF('Raw Data'!$N$2:$N$145,$A8,'Raw Data'!AK$2:AK$145)+SUMIF('Raw Data'!$O$2:$O$145,$A8,'Raw Data'!AK$2:AK$145)</f>
        <v>38580</v>
      </c>
      <c r="X8">
        <f>SUMIF('Raw Data'!$L$2:$L$145,$A8,'Raw Data'!AL$2:AL$145)+SUMIF('Raw Data'!$M$2:$M$145,$A8,'Raw Data'!AL$2:AL$145)+SUMIF('Raw Data'!$N$2:$N$145,$A8,'Raw Data'!AL$2:AL$145)+SUMIF('Raw Data'!$O$2:$O$145,$A8,'Raw Data'!AL$2:AL$145)</f>
        <v>38484</v>
      </c>
      <c r="Y8">
        <f>SUMIF('Raw Data'!$L$2:$L$145,$A8,'Raw Data'!AM$2:AM$145)+SUMIF('Raw Data'!$M$2:$M$145,$A8,'Raw Data'!AM$2:AM$145)+SUMIF('Raw Data'!$N$2:$N$145,$A8,'Raw Data'!AM$2:AM$145)+SUMIF('Raw Data'!$O$2:$O$145,$A8,'Raw Data'!AM$2:AM$145)</f>
        <v>38646</v>
      </c>
      <c r="Z8">
        <f t="shared" si="0"/>
        <v>433641</v>
      </c>
      <c r="AA8">
        <f t="shared" si="1"/>
        <v>458357</v>
      </c>
      <c r="AB8">
        <f t="shared" si="2"/>
        <v>891998</v>
      </c>
    </row>
    <row r="9" spans="1:28" x14ac:dyDescent="0.3">
      <c r="A9" t="s">
        <v>7</v>
      </c>
      <c r="B9">
        <f>SUMIF('Raw Data'!$L$2:$L$145,$A9,'Raw Data'!P$2:P$145)+SUMIF('Raw Data'!$M$2:$M$145,$A9,'Raw Data'!P$2:P$145)+SUMIF('Raw Data'!$N$2:$N$145,$A9,'Raw Data'!P$2:P$145)+SUMIF('Raw Data'!$O$2:$O$145,$A9,'Raw Data'!P$2:P$145)</f>
        <v>37274</v>
      </c>
      <c r="C9">
        <f>SUMIF('Raw Data'!$L$2:$L$145,$A9,'Raw Data'!Q$2:Q$145)+SUMIF('Raw Data'!$M$2:$M$145,$A9,'Raw Data'!Q$2:Q$145)+SUMIF('Raw Data'!$N$2:$N$145,$A9,'Raw Data'!Q$2:Q$145)+SUMIF('Raw Data'!$O$2:$O$145,$A9,'Raw Data'!Q$2:Q$145)</f>
        <v>37616</v>
      </c>
      <c r="D9">
        <f>SUMIF('Raw Data'!$L$2:$L$145,$A9,'Raw Data'!R$2:R$145)+SUMIF('Raw Data'!$M$2:$M$145,$A9,'Raw Data'!R$2:R$145)+SUMIF('Raw Data'!$N$2:$N$145,$A9,'Raw Data'!R$2:R$145)+SUMIF('Raw Data'!$O$2:$O$145,$A9,'Raw Data'!R$2:R$145)</f>
        <v>37584</v>
      </c>
      <c r="E9">
        <f>SUMIF('Raw Data'!$L$2:$L$145,$A9,'Raw Data'!S$2:S$145)+SUMIF('Raw Data'!$M$2:$M$145,$A9,'Raw Data'!S$2:S$145)+SUMIF('Raw Data'!$N$2:$N$145,$A9,'Raw Data'!S$2:S$145)+SUMIF('Raw Data'!$O$2:$O$145,$A9,'Raw Data'!S$2:S$145)</f>
        <v>38127</v>
      </c>
      <c r="F9">
        <f>SUMIF('Raw Data'!$L$2:$L$145,$A9,'Raw Data'!T$2:T$145)+SUMIF('Raw Data'!$M$2:$M$145,$A9,'Raw Data'!T$2:T$145)+SUMIF('Raw Data'!$N$2:$N$145,$A9,'Raw Data'!T$2:T$145)+SUMIF('Raw Data'!$O$2:$O$145,$A9,'Raw Data'!T$2:T$145)</f>
        <v>38377</v>
      </c>
      <c r="G9">
        <f>SUMIF('Raw Data'!$L$2:$L$145,$A9,'Raw Data'!U$2:U$145)+SUMIF('Raw Data'!$M$2:$M$145,$A9,'Raw Data'!U$2:U$145)+SUMIF('Raw Data'!$N$2:$N$145,$A9,'Raw Data'!U$2:U$145)+SUMIF('Raw Data'!$O$2:$O$145,$A9,'Raw Data'!U$2:U$145)</f>
        <v>38460</v>
      </c>
      <c r="H9">
        <f>SUMIF('Raw Data'!$L$2:$L$145,$A9,'Raw Data'!V$2:V$145)+SUMIF('Raw Data'!$M$2:$M$145,$A9,'Raw Data'!V$2:V$145)+SUMIF('Raw Data'!$N$2:$N$145,$A9,'Raw Data'!V$2:V$145)+SUMIF('Raw Data'!$O$2:$O$145,$A9,'Raw Data'!V$2:V$145)</f>
        <v>38608</v>
      </c>
      <c r="I9">
        <f>SUMIF('Raw Data'!$L$2:$L$145,$A9,'Raw Data'!W$2:W$145)+SUMIF('Raw Data'!$M$2:$M$145,$A9,'Raw Data'!W$2:W$145)+SUMIF('Raw Data'!$N$2:$N$145,$A9,'Raw Data'!W$2:W$145)+SUMIF('Raw Data'!$O$2:$O$145,$A9,'Raw Data'!W$2:W$145)</f>
        <v>38763</v>
      </c>
      <c r="J9">
        <f>SUMIF('Raw Data'!$L$2:$L$145,$A9,'Raw Data'!X$2:X$145)+SUMIF('Raw Data'!$M$2:$M$145,$A9,'Raw Data'!X$2:X$145)+SUMIF('Raw Data'!$N$2:$N$145,$A9,'Raw Data'!X$2:X$145)+SUMIF('Raw Data'!$O$2:$O$145,$A9,'Raw Data'!X$2:X$145)</f>
        <v>38530</v>
      </c>
      <c r="K9">
        <f>SUMIF('Raw Data'!$L$2:$L$145,$A9,'Raw Data'!Y$2:Y$145)+SUMIF('Raw Data'!$M$2:$M$145,$A9,'Raw Data'!Y$2:Y$145)+SUMIF('Raw Data'!$N$2:$N$145,$A9,'Raw Data'!Y$2:Y$145)+SUMIF('Raw Data'!$O$2:$O$145,$A9,'Raw Data'!Y$2:Y$145)</f>
        <v>38789</v>
      </c>
      <c r="L9">
        <f>SUMIF('Raw Data'!$L$2:$L$145,$A9,'Raw Data'!Z$2:Z$145)+SUMIF('Raw Data'!$M$2:$M$145,$A9,'Raw Data'!Z$2:Z$145)+SUMIF('Raw Data'!$N$2:$N$145,$A9,'Raw Data'!Z$2:Z$145)+SUMIF('Raw Data'!$O$2:$O$145,$A9,'Raw Data'!Z$2:Z$145)</f>
        <v>39025</v>
      </c>
      <c r="M9">
        <f>SUMIF('Raw Data'!$L$2:$L$145,$A9,'Raw Data'!AA$2:AA$145)+SUMIF('Raw Data'!$M$2:$M$145,$A9,'Raw Data'!AA$2:AA$145)+SUMIF('Raw Data'!$N$2:$N$145,$A9,'Raw Data'!AA$2:AA$145)+SUMIF('Raw Data'!$O$2:$O$145,$A9,'Raw Data'!AA$2:AA$145)</f>
        <v>39331</v>
      </c>
      <c r="N9">
        <f>SUMIF('Raw Data'!$L$2:$L$145,$A9,'Raw Data'!AB$2:AB$145)+SUMIF('Raw Data'!$M$2:$M$145,$A9,'Raw Data'!AB$2:AB$145)+SUMIF('Raw Data'!$N$2:$N$145,$A9,'Raw Data'!AB$2:AB$145)+SUMIF('Raw Data'!$O$2:$O$145,$A9,'Raw Data'!AB$2:AB$145)</f>
        <v>39580</v>
      </c>
      <c r="O9">
        <f>SUMIF('Raw Data'!$L$2:$L$145,$A9,'Raw Data'!AC$2:AC$145)+SUMIF('Raw Data'!$M$2:$M$145,$A9,'Raw Data'!AC$2:AC$145)+SUMIF('Raw Data'!$N$2:$N$145,$A9,'Raw Data'!AC$2:AC$145)+SUMIF('Raw Data'!$O$2:$O$145,$A9,'Raw Data'!AC$2:AC$145)</f>
        <v>39247</v>
      </c>
      <c r="P9">
        <f>SUMIF('Raw Data'!$L$2:$L$145,$A9,'Raw Data'!AD$2:AD$145)+SUMIF('Raw Data'!$M$2:$M$145,$A9,'Raw Data'!AD$2:AD$145)+SUMIF('Raw Data'!$N$2:$N$145,$A9,'Raw Data'!AD$2:AD$145)+SUMIF('Raw Data'!$O$2:$O$145,$A9,'Raw Data'!AD$2:AD$145)</f>
        <v>39614</v>
      </c>
      <c r="Q9">
        <f>SUMIF('Raw Data'!$L$2:$L$145,$A9,'Raw Data'!AE$2:AE$145)+SUMIF('Raw Data'!$M$2:$M$145,$A9,'Raw Data'!AE$2:AE$145)+SUMIF('Raw Data'!$N$2:$N$145,$A9,'Raw Data'!AE$2:AE$145)+SUMIF('Raw Data'!$O$2:$O$145,$A9,'Raw Data'!AE$2:AE$145)</f>
        <v>40336</v>
      </c>
      <c r="R9">
        <f>SUMIF('Raw Data'!$L$2:$L$145,$A9,'Raw Data'!AF$2:AF$145)+SUMIF('Raw Data'!$M$2:$M$145,$A9,'Raw Data'!AF$2:AF$145)+SUMIF('Raw Data'!$N$2:$N$145,$A9,'Raw Data'!AF$2:AF$145)+SUMIF('Raw Data'!$O$2:$O$145,$A9,'Raw Data'!AF$2:AF$145)</f>
        <v>40334</v>
      </c>
      <c r="S9">
        <f>SUMIF('Raw Data'!$L$2:$L$145,$A9,'Raw Data'!AG$2:AG$145)+SUMIF('Raw Data'!$M$2:$M$145,$A9,'Raw Data'!AG$2:AG$145)+SUMIF('Raw Data'!$N$2:$N$145,$A9,'Raw Data'!AG$2:AG$145)+SUMIF('Raw Data'!$O$2:$O$145,$A9,'Raw Data'!AG$2:AG$145)</f>
        <v>40220</v>
      </c>
      <c r="T9">
        <f>SUMIF('Raw Data'!$L$2:$L$145,$A9,'Raw Data'!AH$2:AH$145)+SUMIF('Raw Data'!$M$2:$M$145,$A9,'Raw Data'!AH$2:AH$145)+SUMIF('Raw Data'!$N$2:$N$145,$A9,'Raw Data'!AH$2:AH$145)+SUMIF('Raw Data'!$O$2:$O$145,$A9,'Raw Data'!AH$2:AH$145)</f>
        <v>40290</v>
      </c>
      <c r="U9">
        <f>SUMIF('Raw Data'!$L$2:$L$145,$A9,'Raw Data'!AI$2:AI$145)+SUMIF('Raw Data'!$M$2:$M$145,$A9,'Raw Data'!AI$2:AI$145)+SUMIF('Raw Data'!$N$2:$N$145,$A9,'Raw Data'!AI$2:AI$145)+SUMIF('Raw Data'!$O$2:$O$145,$A9,'Raw Data'!AI$2:AI$145)</f>
        <v>40159</v>
      </c>
      <c r="V9">
        <f>SUMIF('Raw Data'!$L$2:$L$145,$A9,'Raw Data'!AJ$2:AJ$145)+SUMIF('Raw Data'!$M$2:$M$145,$A9,'Raw Data'!AJ$2:AJ$145)+SUMIF('Raw Data'!$N$2:$N$145,$A9,'Raw Data'!AJ$2:AJ$145)+SUMIF('Raw Data'!$O$2:$O$145,$A9,'Raw Data'!AJ$2:AJ$145)</f>
        <v>40396</v>
      </c>
      <c r="W9">
        <f>SUMIF('Raw Data'!$L$2:$L$145,$A9,'Raw Data'!AK$2:AK$145)+SUMIF('Raw Data'!$M$2:$M$145,$A9,'Raw Data'!AK$2:AK$145)+SUMIF('Raw Data'!$N$2:$N$145,$A9,'Raw Data'!AK$2:AK$145)+SUMIF('Raw Data'!$O$2:$O$145,$A9,'Raw Data'!AK$2:AK$145)</f>
        <v>40430</v>
      </c>
      <c r="X9">
        <f>SUMIF('Raw Data'!$L$2:$L$145,$A9,'Raw Data'!AL$2:AL$145)+SUMIF('Raw Data'!$M$2:$M$145,$A9,'Raw Data'!AL$2:AL$145)+SUMIF('Raw Data'!$N$2:$N$145,$A9,'Raw Data'!AL$2:AL$145)+SUMIF('Raw Data'!$O$2:$O$145,$A9,'Raw Data'!AL$2:AL$145)</f>
        <v>40396</v>
      </c>
      <c r="Y9">
        <f>SUMIF('Raw Data'!$L$2:$L$145,$A9,'Raw Data'!AM$2:AM$145)+SUMIF('Raw Data'!$M$2:$M$145,$A9,'Raw Data'!AM$2:AM$145)+SUMIF('Raw Data'!$N$2:$N$145,$A9,'Raw Data'!AM$2:AM$145)+SUMIF('Raw Data'!$O$2:$O$145,$A9,'Raw Data'!AM$2:AM$145)</f>
        <v>40695</v>
      </c>
      <c r="Z9">
        <f t="shared" si="0"/>
        <v>460484</v>
      </c>
      <c r="AA9">
        <f t="shared" si="1"/>
        <v>481697</v>
      </c>
      <c r="AB9">
        <f t="shared" si="2"/>
        <v>942181</v>
      </c>
    </row>
    <row r="10" spans="1:28" x14ac:dyDescent="0.3">
      <c r="A10" t="s">
        <v>12</v>
      </c>
      <c r="B10">
        <f>SUMIF('Raw Data'!$L$2:$L$145,$A10,'Raw Data'!P$2:P$145)+SUMIF('Raw Data'!$M$2:$M$145,$A10,'Raw Data'!P$2:P$145)+SUMIF('Raw Data'!$N$2:$N$145,$A10,'Raw Data'!P$2:P$145)+SUMIF('Raw Data'!$O$2:$O$145,$A10,'Raw Data'!P$2:P$145)</f>
        <v>33621</v>
      </c>
      <c r="C10">
        <f>SUMIF('Raw Data'!$L$2:$L$145,$A10,'Raw Data'!Q$2:Q$145)+SUMIF('Raw Data'!$M$2:$M$145,$A10,'Raw Data'!Q$2:Q$145)+SUMIF('Raw Data'!$N$2:$N$145,$A10,'Raw Data'!Q$2:Q$145)+SUMIF('Raw Data'!$O$2:$O$145,$A10,'Raw Data'!Q$2:Q$145)</f>
        <v>34046</v>
      </c>
      <c r="D10">
        <f>SUMIF('Raw Data'!$L$2:$L$145,$A10,'Raw Data'!R$2:R$145)+SUMIF('Raw Data'!$M$2:$M$145,$A10,'Raw Data'!R$2:R$145)+SUMIF('Raw Data'!$N$2:$N$145,$A10,'Raw Data'!R$2:R$145)+SUMIF('Raw Data'!$O$2:$O$145,$A10,'Raw Data'!R$2:R$145)</f>
        <v>34213</v>
      </c>
      <c r="E10">
        <f>SUMIF('Raw Data'!$L$2:$L$145,$A10,'Raw Data'!S$2:S$145)+SUMIF('Raw Data'!$M$2:$M$145,$A10,'Raw Data'!S$2:S$145)+SUMIF('Raw Data'!$N$2:$N$145,$A10,'Raw Data'!S$2:S$145)+SUMIF('Raw Data'!$O$2:$O$145,$A10,'Raw Data'!S$2:S$145)</f>
        <v>34019</v>
      </c>
      <c r="F10">
        <f>SUMIF('Raw Data'!$L$2:$L$145,$A10,'Raw Data'!T$2:T$145)+SUMIF('Raw Data'!$M$2:$M$145,$A10,'Raw Data'!T$2:T$145)+SUMIF('Raw Data'!$N$2:$N$145,$A10,'Raw Data'!T$2:T$145)+SUMIF('Raw Data'!$O$2:$O$145,$A10,'Raw Data'!T$2:T$145)</f>
        <v>34552</v>
      </c>
      <c r="G10">
        <f>SUMIF('Raw Data'!$L$2:$L$145,$A10,'Raw Data'!U$2:U$145)+SUMIF('Raw Data'!$M$2:$M$145,$A10,'Raw Data'!U$2:U$145)+SUMIF('Raw Data'!$N$2:$N$145,$A10,'Raw Data'!U$2:U$145)+SUMIF('Raw Data'!$O$2:$O$145,$A10,'Raw Data'!U$2:U$145)</f>
        <v>34357</v>
      </c>
      <c r="H10">
        <f>SUMIF('Raw Data'!$L$2:$L$145,$A10,'Raw Data'!V$2:V$145)+SUMIF('Raw Data'!$M$2:$M$145,$A10,'Raw Data'!V$2:V$145)+SUMIF('Raw Data'!$N$2:$N$145,$A10,'Raw Data'!V$2:V$145)+SUMIF('Raw Data'!$O$2:$O$145,$A10,'Raw Data'!V$2:V$145)</f>
        <v>34811</v>
      </c>
      <c r="I10">
        <f>SUMIF('Raw Data'!$L$2:$L$145,$A10,'Raw Data'!W$2:W$145)+SUMIF('Raw Data'!$M$2:$M$145,$A10,'Raw Data'!W$2:W$145)+SUMIF('Raw Data'!$N$2:$N$145,$A10,'Raw Data'!W$2:W$145)+SUMIF('Raw Data'!$O$2:$O$145,$A10,'Raw Data'!W$2:W$145)</f>
        <v>35417</v>
      </c>
      <c r="J10">
        <f>SUMIF('Raw Data'!$L$2:$L$145,$A10,'Raw Data'!X$2:X$145)+SUMIF('Raw Data'!$M$2:$M$145,$A10,'Raw Data'!X$2:X$145)+SUMIF('Raw Data'!$N$2:$N$145,$A10,'Raw Data'!X$2:X$145)+SUMIF('Raw Data'!$O$2:$O$145,$A10,'Raw Data'!X$2:X$145)</f>
        <v>35755</v>
      </c>
      <c r="K10">
        <f>SUMIF('Raw Data'!$L$2:$L$145,$A10,'Raw Data'!Y$2:Y$145)+SUMIF('Raw Data'!$M$2:$M$145,$A10,'Raw Data'!Y$2:Y$145)+SUMIF('Raw Data'!$N$2:$N$145,$A10,'Raw Data'!Y$2:Y$145)+SUMIF('Raw Data'!$O$2:$O$145,$A10,'Raw Data'!Y$2:Y$145)</f>
        <v>36424</v>
      </c>
      <c r="L10">
        <f>SUMIF('Raw Data'!$L$2:$L$145,$A10,'Raw Data'!Z$2:Z$145)+SUMIF('Raw Data'!$M$2:$M$145,$A10,'Raw Data'!Z$2:Z$145)+SUMIF('Raw Data'!$N$2:$N$145,$A10,'Raw Data'!Z$2:Z$145)+SUMIF('Raw Data'!$O$2:$O$145,$A10,'Raw Data'!Z$2:Z$145)</f>
        <v>36961</v>
      </c>
      <c r="M10">
        <f>SUMIF('Raw Data'!$L$2:$L$145,$A10,'Raw Data'!AA$2:AA$145)+SUMIF('Raw Data'!$M$2:$M$145,$A10,'Raw Data'!AA$2:AA$145)+SUMIF('Raw Data'!$N$2:$N$145,$A10,'Raw Data'!AA$2:AA$145)+SUMIF('Raw Data'!$O$2:$O$145,$A10,'Raw Data'!AA$2:AA$145)</f>
        <v>37336</v>
      </c>
      <c r="N10">
        <f>SUMIF('Raw Data'!$L$2:$L$145,$A10,'Raw Data'!AB$2:AB$145)+SUMIF('Raw Data'!$M$2:$M$145,$A10,'Raw Data'!AB$2:AB$145)+SUMIF('Raw Data'!$N$2:$N$145,$A10,'Raw Data'!AB$2:AB$145)+SUMIF('Raw Data'!$O$2:$O$145,$A10,'Raw Data'!AB$2:AB$145)</f>
        <v>37386</v>
      </c>
      <c r="O10">
        <f>SUMIF('Raw Data'!$L$2:$L$145,$A10,'Raw Data'!AC$2:AC$145)+SUMIF('Raw Data'!$M$2:$M$145,$A10,'Raw Data'!AC$2:AC$145)+SUMIF('Raw Data'!$N$2:$N$145,$A10,'Raw Data'!AC$2:AC$145)+SUMIF('Raw Data'!$O$2:$O$145,$A10,'Raw Data'!AC$2:AC$145)</f>
        <v>37760</v>
      </c>
      <c r="P10">
        <f>SUMIF('Raw Data'!$L$2:$L$145,$A10,'Raw Data'!AD$2:AD$145)+SUMIF('Raw Data'!$M$2:$M$145,$A10,'Raw Data'!AD$2:AD$145)+SUMIF('Raw Data'!$N$2:$N$145,$A10,'Raw Data'!AD$2:AD$145)+SUMIF('Raw Data'!$O$2:$O$145,$A10,'Raw Data'!AD$2:AD$145)</f>
        <v>37759</v>
      </c>
      <c r="Q10">
        <f>SUMIF('Raw Data'!$L$2:$L$145,$A10,'Raw Data'!AE$2:AE$145)+SUMIF('Raw Data'!$M$2:$M$145,$A10,'Raw Data'!AE$2:AE$145)+SUMIF('Raw Data'!$N$2:$N$145,$A10,'Raw Data'!AE$2:AE$145)+SUMIF('Raw Data'!$O$2:$O$145,$A10,'Raw Data'!AE$2:AE$145)</f>
        <v>38037</v>
      </c>
      <c r="R10">
        <f>SUMIF('Raw Data'!$L$2:$L$145,$A10,'Raw Data'!AF$2:AF$145)+SUMIF('Raw Data'!$M$2:$M$145,$A10,'Raw Data'!AF$2:AF$145)+SUMIF('Raw Data'!$N$2:$N$145,$A10,'Raw Data'!AF$2:AF$145)+SUMIF('Raw Data'!$O$2:$O$145,$A10,'Raw Data'!AF$2:AF$145)</f>
        <v>37963</v>
      </c>
      <c r="S10">
        <f>SUMIF('Raw Data'!$L$2:$L$145,$A10,'Raw Data'!AG$2:AG$145)+SUMIF('Raw Data'!$M$2:$M$145,$A10,'Raw Data'!AG$2:AG$145)+SUMIF('Raw Data'!$N$2:$N$145,$A10,'Raw Data'!AG$2:AG$145)+SUMIF('Raw Data'!$O$2:$O$145,$A10,'Raw Data'!AG$2:AG$145)</f>
        <v>37935</v>
      </c>
      <c r="T10">
        <f>SUMIF('Raw Data'!$L$2:$L$145,$A10,'Raw Data'!AH$2:AH$145)+SUMIF('Raw Data'!$M$2:$M$145,$A10,'Raw Data'!AH$2:AH$145)+SUMIF('Raw Data'!$N$2:$N$145,$A10,'Raw Data'!AH$2:AH$145)+SUMIF('Raw Data'!$O$2:$O$145,$A10,'Raw Data'!AH$2:AH$145)</f>
        <v>38405</v>
      </c>
      <c r="U10">
        <f>SUMIF('Raw Data'!$L$2:$L$145,$A10,'Raw Data'!AI$2:AI$145)+SUMIF('Raw Data'!$M$2:$M$145,$A10,'Raw Data'!AI$2:AI$145)+SUMIF('Raw Data'!$N$2:$N$145,$A10,'Raw Data'!AI$2:AI$145)+SUMIF('Raw Data'!$O$2:$O$145,$A10,'Raw Data'!AI$2:AI$145)</f>
        <v>38558</v>
      </c>
      <c r="V10">
        <f>SUMIF('Raw Data'!$L$2:$L$145,$A10,'Raw Data'!AJ$2:AJ$145)+SUMIF('Raw Data'!$M$2:$M$145,$A10,'Raw Data'!AJ$2:AJ$145)+SUMIF('Raw Data'!$N$2:$N$145,$A10,'Raw Data'!AJ$2:AJ$145)+SUMIF('Raw Data'!$O$2:$O$145,$A10,'Raw Data'!AJ$2:AJ$145)</f>
        <v>38945</v>
      </c>
      <c r="W10">
        <f>SUMIF('Raw Data'!$L$2:$L$145,$A10,'Raw Data'!AK$2:AK$145)+SUMIF('Raw Data'!$M$2:$M$145,$A10,'Raw Data'!AK$2:AK$145)+SUMIF('Raw Data'!$N$2:$N$145,$A10,'Raw Data'!AK$2:AK$145)+SUMIF('Raw Data'!$O$2:$O$145,$A10,'Raw Data'!AK$2:AK$145)</f>
        <v>38785</v>
      </c>
      <c r="X10">
        <f>SUMIF('Raw Data'!$L$2:$L$145,$A10,'Raw Data'!AL$2:AL$145)+SUMIF('Raw Data'!$M$2:$M$145,$A10,'Raw Data'!AL$2:AL$145)+SUMIF('Raw Data'!$N$2:$N$145,$A10,'Raw Data'!AL$2:AL$145)+SUMIF('Raw Data'!$O$2:$O$145,$A10,'Raw Data'!AL$2:AL$145)</f>
        <v>39201</v>
      </c>
      <c r="Y10">
        <f>SUMIF('Raw Data'!$L$2:$L$145,$A10,'Raw Data'!AM$2:AM$145)+SUMIF('Raw Data'!$M$2:$M$145,$A10,'Raw Data'!AM$2:AM$145)+SUMIF('Raw Data'!$N$2:$N$145,$A10,'Raw Data'!AM$2:AM$145)+SUMIF('Raw Data'!$O$2:$O$145,$A10,'Raw Data'!AM$2:AM$145)</f>
        <v>39423</v>
      </c>
      <c r="Z10">
        <f t="shared" si="0"/>
        <v>421512</v>
      </c>
      <c r="AA10">
        <f t="shared" si="1"/>
        <v>460157</v>
      </c>
      <c r="AB10">
        <f t="shared" si="2"/>
        <v>881669</v>
      </c>
    </row>
    <row r="11" spans="1:28" x14ac:dyDescent="0.3">
      <c r="A11" t="s">
        <v>13</v>
      </c>
      <c r="B11">
        <f>SUMIF('Raw Data'!$L$2:$L$145,$A11,'Raw Data'!P$2:P$145)+SUMIF('Raw Data'!$M$2:$M$145,$A11,'Raw Data'!P$2:P$145)+SUMIF('Raw Data'!$N$2:$N$145,$A11,'Raw Data'!P$2:P$145)+SUMIF('Raw Data'!$O$2:$O$145,$A11,'Raw Data'!P$2:P$145)</f>
        <v>34710</v>
      </c>
      <c r="C11">
        <f>SUMIF('Raw Data'!$L$2:$L$145,$A11,'Raw Data'!Q$2:Q$145)+SUMIF('Raw Data'!$M$2:$M$145,$A11,'Raw Data'!Q$2:Q$145)+SUMIF('Raw Data'!$N$2:$N$145,$A11,'Raw Data'!Q$2:Q$145)+SUMIF('Raw Data'!$O$2:$O$145,$A11,'Raw Data'!Q$2:Q$145)</f>
        <v>35030</v>
      </c>
      <c r="D11">
        <f>SUMIF('Raw Data'!$L$2:$L$145,$A11,'Raw Data'!R$2:R$145)+SUMIF('Raw Data'!$M$2:$M$145,$A11,'Raw Data'!R$2:R$145)+SUMIF('Raw Data'!$N$2:$N$145,$A11,'Raw Data'!R$2:R$145)+SUMIF('Raw Data'!$O$2:$O$145,$A11,'Raw Data'!R$2:R$145)</f>
        <v>35343</v>
      </c>
      <c r="E11">
        <f>SUMIF('Raw Data'!$L$2:$L$145,$A11,'Raw Data'!S$2:S$145)+SUMIF('Raw Data'!$M$2:$M$145,$A11,'Raw Data'!S$2:S$145)+SUMIF('Raw Data'!$N$2:$N$145,$A11,'Raw Data'!S$2:S$145)+SUMIF('Raw Data'!$O$2:$O$145,$A11,'Raw Data'!S$2:S$145)</f>
        <v>36264</v>
      </c>
      <c r="F11">
        <f>SUMIF('Raw Data'!$L$2:$L$145,$A11,'Raw Data'!T$2:T$145)+SUMIF('Raw Data'!$M$2:$M$145,$A11,'Raw Data'!T$2:T$145)+SUMIF('Raw Data'!$N$2:$N$145,$A11,'Raw Data'!T$2:T$145)+SUMIF('Raw Data'!$O$2:$O$145,$A11,'Raw Data'!T$2:T$145)</f>
        <v>36673</v>
      </c>
      <c r="G11">
        <f>SUMIF('Raw Data'!$L$2:$L$145,$A11,'Raw Data'!U$2:U$145)+SUMIF('Raw Data'!$M$2:$M$145,$A11,'Raw Data'!U$2:U$145)+SUMIF('Raw Data'!$N$2:$N$145,$A11,'Raw Data'!U$2:U$145)+SUMIF('Raw Data'!$O$2:$O$145,$A11,'Raw Data'!U$2:U$145)</f>
        <v>37614</v>
      </c>
      <c r="H11">
        <f>SUMIF('Raw Data'!$L$2:$L$145,$A11,'Raw Data'!V$2:V$145)+SUMIF('Raw Data'!$M$2:$M$145,$A11,'Raw Data'!V$2:V$145)+SUMIF('Raw Data'!$N$2:$N$145,$A11,'Raw Data'!V$2:V$145)+SUMIF('Raw Data'!$O$2:$O$145,$A11,'Raw Data'!V$2:V$145)</f>
        <v>38081</v>
      </c>
      <c r="I11">
        <f>SUMIF('Raw Data'!$L$2:$L$145,$A11,'Raw Data'!W$2:W$145)+SUMIF('Raw Data'!$M$2:$M$145,$A11,'Raw Data'!W$2:W$145)+SUMIF('Raw Data'!$N$2:$N$145,$A11,'Raw Data'!W$2:W$145)+SUMIF('Raw Data'!$O$2:$O$145,$A11,'Raw Data'!W$2:W$145)</f>
        <v>38072</v>
      </c>
      <c r="J11">
        <f>SUMIF('Raw Data'!$L$2:$L$145,$A11,'Raw Data'!X$2:X$145)+SUMIF('Raw Data'!$M$2:$M$145,$A11,'Raw Data'!X$2:X$145)+SUMIF('Raw Data'!$N$2:$N$145,$A11,'Raw Data'!X$2:X$145)+SUMIF('Raw Data'!$O$2:$O$145,$A11,'Raw Data'!X$2:X$145)</f>
        <v>38163</v>
      </c>
      <c r="K11">
        <f>SUMIF('Raw Data'!$L$2:$L$145,$A11,'Raw Data'!Y$2:Y$145)+SUMIF('Raw Data'!$M$2:$M$145,$A11,'Raw Data'!Y$2:Y$145)+SUMIF('Raw Data'!$N$2:$N$145,$A11,'Raw Data'!Y$2:Y$145)+SUMIF('Raw Data'!$O$2:$O$145,$A11,'Raw Data'!Y$2:Y$145)</f>
        <v>38453</v>
      </c>
      <c r="L11">
        <f>SUMIF('Raw Data'!$L$2:$L$145,$A11,'Raw Data'!Z$2:Z$145)+SUMIF('Raw Data'!$M$2:$M$145,$A11,'Raw Data'!Z$2:Z$145)+SUMIF('Raw Data'!$N$2:$N$145,$A11,'Raw Data'!Z$2:Z$145)+SUMIF('Raw Data'!$O$2:$O$145,$A11,'Raw Data'!Z$2:Z$145)</f>
        <v>38517</v>
      </c>
      <c r="M11">
        <f>SUMIF('Raw Data'!$L$2:$L$145,$A11,'Raw Data'!AA$2:AA$145)+SUMIF('Raw Data'!$M$2:$M$145,$A11,'Raw Data'!AA$2:AA$145)+SUMIF('Raw Data'!$N$2:$N$145,$A11,'Raw Data'!AA$2:AA$145)+SUMIF('Raw Data'!$O$2:$O$145,$A11,'Raw Data'!AA$2:AA$145)</f>
        <v>38552</v>
      </c>
      <c r="N11">
        <f>SUMIF('Raw Data'!$L$2:$L$145,$A11,'Raw Data'!AB$2:AB$145)+SUMIF('Raw Data'!$M$2:$M$145,$A11,'Raw Data'!AB$2:AB$145)+SUMIF('Raw Data'!$N$2:$N$145,$A11,'Raw Data'!AB$2:AB$145)+SUMIF('Raw Data'!$O$2:$O$145,$A11,'Raw Data'!AB$2:AB$145)</f>
        <v>39026</v>
      </c>
      <c r="O11">
        <f>SUMIF('Raw Data'!$L$2:$L$145,$A11,'Raw Data'!AC$2:AC$145)+SUMIF('Raw Data'!$M$2:$M$145,$A11,'Raw Data'!AC$2:AC$145)+SUMIF('Raw Data'!$N$2:$N$145,$A11,'Raw Data'!AC$2:AC$145)+SUMIF('Raw Data'!$O$2:$O$145,$A11,'Raw Data'!AC$2:AC$145)</f>
        <v>39206</v>
      </c>
      <c r="P11">
        <f>SUMIF('Raw Data'!$L$2:$L$145,$A11,'Raw Data'!AD$2:AD$145)+SUMIF('Raw Data'!$M$2:$M$145,$A11,'Raw Data'!AD$2:AD$145)+SUMIF('Raw Data'!$N$2:$N$145,$A11,'Raw Data'!AD$2:AD$145)+SUMIF('Raw Data'!$O$2:$O$145,$A11,'Raw Data'!AD$2:AD$145)</f>
        <v>39675</v>
      </c>
      <c r="Q11">
        <f>SUMIF('Raw Data'!$L$2:$L$145,$A11,'Raw Data'!AE$2:AE$145)+SUMIF('Raw Data'!$M$2:$M$145,$A11,'Raw Data'!AE$2:AE$145)+SUMIF('Raw Data'!$N$2:$N$145,$A11,'Raw Data'!AE$2:AE$145)+SUMIF('Raw Data'!$O$2:$O$145,$A11,'Raw Data'!AE$2:AE$145)</f>
        <v>39693</v>
      </c>
      <c r="R11">
        <f>SUMIF('Raw Data'!$L$2:$L$145,$A11,'Raw Data'!AF$2:AF$145)+SUMIF('Raw Data'!$M$2:$M$145,$A11,'Raw Data'!AF$2:AF$145)+SUMIF('Raw Data'!$N$2:$N$145,$A11,'Raw Data'!AF$2:AF$145)+SUMIF('Raw Data'!$O$2:$O$145,$A11,'Raw Data'!AF$2:AF$145)</f>
        <v>40124</v>
      </c>
      <c r="S11">
        <f>SUMIF('Raw Data'!$L$2:$L$145,$A11,'Raw Data'!AG$2:AG$145)+SUMIF('Raw Data'!$M$2:$M$145,$A11,'Raw Data'!AG$2:AG$145)+SUMIF('Raw Data'!$N$2:$N$145,$A11,'Raw Data'!AG$2:AG$145)+SUMIF('Raw Data'!$O$2:$O$145,$A11,'Raw Data'!AG$2:AG$145)</f>
        <v>40265</v>
      </c>
      <c r="T11">
        <f>SUMIF('Raw Data'!$L$2:$L$145,$A11,'Raw Data'!AH$2:AH$145)+SUMIF('Raw Data'!$M$2:$M$145,$A11,'Raw Data'!AH$2:AH$145)+SUMIF('Raw Data'!$N$2:$N$145,$A11,'Raw Data'!AH$2:AH$145)+SUMIF('Raw Data'!$O$2:$O$145,$A11,'Raw Data'!AH$2:AH$145)</f>
        <v>39799</v>
      </c>
      <c r="U11">
        <f>SUMIF('Raw Data'!$L$2:$L$145,$A11,'Raw Data'!AI$2:AI$145)+SUMIF('Raw Data'!$M$2:$M$145,$A11,'Raw Data'!AI$2:AI$145)+SUMIF('Raw Data'!$N$2:$N$145,$A11,'Raw Data'!AI$2:AI$145)+SUMIF('Raw Data'!$O$2:$O$145,$A11,'Raw Data'!AI$2:AI$145)</f>
        <v>40150</v>
      </c>
      <c r="V11">
        <f>SUMIF('Raw Data'!$L$2:$L$145,$A11,'Raw Data'!AJ$2:AJ$145)+SUMIF('Raw Data'!$M$2:$M$145,$A11,'Raw Data'!AJ$2:AJ$145)+SUMIF('Raw Data'!$N$2:$N$145,$A11,'Raw Data'!AJ$2:AJ$145)+SUMIF('Raw Data'!$O$2:$O$145,$A11,'Raw Data'!AJ$2:AJ$145)</f>
        <v>40229</v>
      </c>
      <c r="W11">
        <f>SUMIF('Raw Data'!$L$2:$L$145,$A11,'Raw Data'!AK$2:AK$145)+SUMIF('Raw Data'!$M$2:$M$145,$A11,'Raw Data'!AK$2:AK$145)+SUMIF('Raw Data'!$N$2:$N$145,$A11,'Raw Data'!AK$2:AK$145)+SUMIF('Raw Data'!$O$2:$O$145,$A11,'Raw Data'!AK$2:AK$145)</f>
        <v>40491</v>
      </c>
      <c r="X11">
        <f>SUMIF('Raw Data'!$L$2:$L$145,$A11,'Raw Data'!AL$2:AL$145)+SUMIF('Raw Data'!$M$2:$M$145,$A11,'Raw Data'!AL$2:AL$145)+SUMIF('Raw Data'!$N$2:$N$145,$A11,'Raw Data'!AL$2:AL$145)+SUMIF('Raw Data'!$O$2:$O$145,$A11,'Raw Data'!AL$2:AL$145)</f>
        <v>40911</v>
      </c>
      <c r="Y11">
        <f>SUMIF('Raw Data'!$L$2:$L$145,$A11,'Raw Data'!AM$2:AM$145)+SUMIF('Raw Data'!$M$2:$M$145,$A11,'Raw Data'!AM$2:AM$145)+SUMIF('Raw Data'!$N$2:$N$145,$A11,'Raw Data'!AM$2:AM$145)+SUMIF('Raw Data'!$O$2:$O$145,$A11,'Raw Data'!AM$2:AM$145)</f>
        <v>41243</v>
      </c>
      <c r="Z11">
        <f t="shared" si="0"/>
        <v>445472</v>
      </c>
      <c r="AA11">
        <f t="shared" si="1"/>
        <v>480812</v>
      </c>
      <c r="AB11">
        <f t="shared" si="2"/>
        <v>926284</v>
      </c>
    </row>
    <row r="12" spans="1:28" x14ac:dyDescent="0.3">
      <c r="A12" t="s">
        <v>8</v>
      </c>
      <c r="B12">
        <f>SUMIF('Raw Data'!$L$2:$L$145,$A12,'Raw Data'!P$2:P$145)+SUMIF('Raw Data'!$M$2:$M$145,$A12,'Raw Data'!P$2:P$145)+SUMIF('Raw Data'!$N$2:$N$145,$A12,'Raw Data'!P$2:P$145)+SUMIF('Raw Data'!$O$2:$O$145,$A12,'Raw Data'!P$2:P$145)</f>
        <v>27252</v>
      </c>
      <c r="C12">
        <f>SUMIF('Raw Data'!$L$2:$L$145,$A12,'Raw Data'!Q$2:Q$145)+SUMIF('Raw Data'!$M$2:$M$145,$A12,'Raw Data'!Q$2:Q$145)+SUMIF('Raw Data'!$N$2:$N$145,$A12,'Raw Data'!Q$2:Q$145)+SUMIF('Raw Data'!$O$2:$O$145,$A12,'Raw Data'!Q$2:Q$145)</f>
        <v>27210</v>
      </c>
      <c r="D12">
        <f>SUMIF('Raw Data'!$L$2:$L$145,$A12,'Raw Data'!R$2:R$145)+SUMIF('Raw Data'!$M$2:$M$145,$A12,'Raw Data'!R$2:R$145)+SUMIF('Raw Data'!$N$2:$N$145,$A12,'Raw Data'!R$2:R$145)+SUMIF('Raw Data'!$O$2:$O$145,$A12,'Raw Data'!R$2:R$145)</f>
        <v>27320</v>
      </c>
      <c r="E12">
        <f>SUMIF('Raw Data'!$L$2:$L$145,$A12,'Raw Data'!S$2:S$145)+SUMIF('Raw Data'!$M$2:$M$145,$A12,'Raw Data'!S$2:S$145)+SUMIF('Raw Data'!$N$2:$N$145,$A12,'Raw Data'!S$2:S$145)+SUMIF('Raw Data'!$O$2:$O$145,$A12,'Raw Data'!S$2:S$145)</f>
        <v>28125</v>
      </c>
      <c r="F12">
        <f>SUMIF('Raw Data'!$L$2:$L$145,$A12,'Raw Data'!T$2:T$145)+SUMIF('Raw Data'!$M$2:$M$145,$A12,'Raw Data'!T$2:T$145)+SUMIF('Raw Data'!$N$2:$N$145,$A12,'Raw Data'!T$2:T$145)+SUMIF('Raw Data'!$O$2:$O$145,$A12,'Raw Data'!T$2:T$145)</f>
        <v>28561</v>
      </c>
      <c r="G12">
        <f>SUMIF('Raw Data'!$L$2:$L$145,$A12,'Raw Data'!U$2:U$145)+SUMIF('Raw Data'!$M$2:$M$145,$A12,'Raw Data'!U$2:U$145)+SUMIF('Raw Data'!$N$2:$N$145,$A12,'Raw Data'!U$2:U$145)+SUMIF('Raw Data'!$O$2:$O$145,$A12,'Raw Data'!U$2:U$145)</f>
        <v>28969</v>
      </c>
      <c r="H12">
        <f>SUMIF('Raw Data'!$L$2:$L$145,$A12,'Raw Data'!V$2:V$145)+SUMIF('Raw Data'!$M$2:$M$145,$A12,'Raw Data'!V$2:V$145)+SUMIF('Raw Data'!$N$2:$N$145,$A12,'Raw Data'!V$2:V$145)+SUMIF('Raw Data'!$O$2:$O$145,$A12,'Raw Data'!V$2:V$145)</f>
        <v>29198</v>
      </c>
      <c r="I12">
        <f>SUMIF('Raw Data'!$L$2:$L$145,$A12,'Raw Data'!W$2:W$145)+SUMIF('Raw Data'!$M$2:$M$145,$A12,'Raw Data'!W$2:W$145)+SUMIF('Raw Data'!$N$2:$N$145,$A12,'Raw Data'!W$2:W$145)+SUMIF('Raw Data'!$O$2:$O$145,$A12,'Raw Data'!W$2:W$145)</f>
        <v>28975</v>
      </c>
      <c r="J12">
        <f>SUMIF('Raw Data'!$L$2:$L$145,$A12,'Raw Data'!X$2:X$145)+SUMIF('Raw Data'!$M$2:$M$145,$A12,'Raw Data'!X$2:X$145)+SUMIF('Raw Data'!$N$2:$N$145,$A12,'Raw Data'!X$2:X$145)+SUMIF('Raw Data'!$O$2:$O$145,$A12,'Raw Data'!X$2:X$145)</f>
        <v>29019</v>
      </c>
      <c r="K12">
        <f>SUMIF('Raw Data'!$L$2:$L$145,$A12,'Raw Data'!Y$2:Y$145)+SUMIF('Raw Data'!$M$2:$M$145,$A12,'Raw Data'!Y$2:Y$145)+SUMIF('Raw Data'!$N$2:$N$145,$A12,'Raw Data'!Y$2:Y$145)+SUMIF('Raw Data'!$O$2:$O$145,$A12,'Raw Data'!Y$2:Y$145)</f>
        <v>28952</v>
      </c>
      <c r="L12">
        <f>SUMIF('Raw Data'!$L$2:$L$145,$A12,'Raw Data'!Z$2:Z$145)+SUMIF('Raw Data'!$M$2:$M$145,$A12,'Raw Data'!Z$2:Z$145)+SUMIF('Raw Data'!$N$2:$N$145,$A12,'Raw Data'!Z$2:Z$145)+SUMIF('Raw Data'!$O$2:$O$145,$A12,'Raw Data'!Z$2:Z$145)</f>
        <v>28830</v>
      </c>
      <c r="M12">
        <f>SUMIF('Raw Data'!$L$2:$L$145,$A12,'Raw Data'!AA$2:AA$145)+SUMIF('Raw Data'!$M$2:$M$145,$A12,'Raw Data'!AA$2:AA$145)+SUMIF('Raw Data'!$N$2:$N$145,$A12,'Raw Data'!AA$2:AA$145)+SUMIF('Raw Data'!$O$2:$O$145,$A12,'Raw Data'!AA$2:AA$145)</f>
        <v>29053</v>
      </c>
      <c r="N12">
        <f>SUMIF('Raw Data'!$L$2:$L$145,$A12,'Raw Data'!AB$2:AB$145)+SUMIF('Raw Data'!$M$2:$M$145,$A12,'Raw Data'!AB$2:AB$145)+SUMIF('Raw Data'!$N$2:$N$145,$A12,'Raw Data'!AB$2:AB$145)+SUMIF('Raw Data'!$O$2:$O$145,$A12,'Raw Data'!AB$2:AB$145)</f>
        <v>29177</v>
      </c>
      <c r="O12">
        <f>SUMIF('Raw Data'!$L$2:$L$145,$A12,'Raw Data'!AC$2:AC$145)+SUMIF('Raw Data'!$M$2:$M$145,$A12,'Raw Data'!AC$2:AC$145)+SUMIF('Raw Data'!$N$2:$N$145,$A12,'Raw Data'!AC$2:AC$145)+SUMIF('Raw Data'!$O$2:$O$145,$A12,'Raw Data'!AC$2:AC$145)</f>
        <v>28788</v>
      </c>
      <c r="P12">
        <f>SUMIF('Raw Data'!$L$2:$L$145,$A12,'Raw Data'!AD$2:AD$145)+SUMIF('Raw Data'!$M$2:$M$145,$A12,'Raw Data'!AD$2:AD$145)+SUMIF('Raw Data'!$N$2:$N$145,$A12,'Raw Data'!AD$2:AD$145)+SUMIF('Raw Data'!$O$2:$O$145,$A12,'Raw Data'!AD$2:AD$145)</f>
        <v>28884</v>
      </c>
      <c r="Q12">
        <f>SUMIF('Raw Data'!$L$2:$L$145,$A12,'Raw Data'!AE$2:AE$145)+SUMIF('Raw Data'!$M$2:$M$145,$A12,'Raw Data'!AE$2:AE$145)+SUMIF('Raw Data'!$N$2:$N$145,$A12,'Raw Data'!AE$2:AE$145)+SUMIF('Raw Data'!$O$2:$O$145,$A12,'Raw Data'!AE$2:AE$145)</f>
        <v>28387</v>
      </c>
      <c r="R12">
        <f>SUMIF('Raw Data'!$L$2:$L$145,$A12,'Raw Data'!AF$2:AF$145)+SUMIF('Raw Data'!$M$2:$M$145,$A12,'Raw Data'!AF$2:AF$145)+SUMIF('Raw Data'!$N$2:$N$145,$A12,'Raw Data'!AF$2:AF$145)+SUMIF('Raw Data'!$O$2:$O$145,$A12,'Raw Data'!AF$2:AF$145)</f>
        <v>28379</v>
      </c>
      <c r="S12">
        <f>SUMIF('Raw Data'!$L$2:$L$145,$A12,'Raw Data'!AG$2:AG$145)+SUMIF('Raw Data'!$M$2:$M$145,$A12,'Raw Data'!AG$2:AG$145)+SUMIF('Raw Data'!$N$2:$N$145,$A12,'Raw Data'!AG$2:AG$145)+SUMIF('Raw Data'!$O$2:$O$145,$A12,'Raw Data'!AG$2:AG$145)</f>
        <v>28649</v>
      </c>
      <c r="T12">
        <f>SUMIF('Raw Data'!$L$2:$L$145,$A12,'Raw Data'!AH$2:AH$145)+SUMIF('Raw Data'!$M$2:$M$145,$A12,'Raw Data'!AH$2:AH$145)+SUMIF('Raw Data'!$N$2:$N$145,$A12,'Raw Data'!AH$2:AH$145)+SUMIF('Raw Data'!$O$2:$O$145,$A12,'Raw Data'!AH$2:AH$145)</f>
        <v>28501</v>
      </c>
      <c r="U12">
        <f>SUMIF('Raw Data'!$L$2:$L$145,$A12,'Raw Data'!AI$2:AI$145)+SUMIF('Raw Data'!$M$2:$M$145,$A12,'Raw Data'!AI$2:AI$145)+SUMIF('Raw Data'!$N$2:$N$145,$A12,'Raw Data'!AI$2:AI$145)+SUMIF('Raw Data'!$O$2:$O$145,$A12,'Raw Data'!AI$2:AI$145)</f>
        <v>28826</v>
      </c>
      <c r="V12">
        <f>SUMIF('Raw Data'!$L$2:$L$145,$A12,'Raw Data'!AJ$2:AJ$145)+SUMIF('Raw Data'!$M$2:$M$145,$A12,'Raw Data'!AJ$2:AJ$145)+SUMIF('Raw Data'!$N$2:$N$145,$A12,'Raw Data'!AJ$2:AJ$145)+SUMIF('Raw Data'!$O$2:$O$145,$A12,'Raw Data'!AJ$2:AJ$145)</f>
        <v>29303</v>
      </c>
      <c r="W12">
        <f>SUMIF('Raw Data'!$L$2:$L$145,$A12,'Raw Data'!AK$2:AK$145)+SUMIF('Raw Data'!$M$2:$M$145,$A12,'Raw Data'!AK$2:AK$145)+SUMIF('Raw Data'!$N$2:$N$145,$A12,'Raw Data'!AK$2:AK$145)+SUMIF('Raw Data'!$O$2:$O$145,$A12,'Raw Data'!AK$2:AK$145)</f>
        <v>29470</v>
      </c>
      <c r="X12">
        <f>SUMIF('Raw Data'!$L$2:$L$145,$A12,'Raw Data'!AL$2:AL$145)+SUMIF('Raw Data'!$M$2:$M$145,$A12,'Raw Data'!AL$2:AL$145)+SUMIF('Raw Data'!$N$2:$N$145,$A12,'Raw Data'!AL$2:AL$145)+SUMIF('Raw Data'!$O$2:$O$145,$A12,'Raw Data'!AL$2:AL$145)</f>
        <v>29525</v>
      </c>
      <c r="Y12">
        <f>SUMIF('Raw Data'!$L$2:$L$145,$A12,'Raw Data'!AM$2:AM$145)+SUMIF('Raw Data'!$M$2:$M$145,$A12,'Raw Data'!AM$2:AM$145)+SUMIF('Raw Data'!$N$2:$N$145,$A12,'Raw Data'!AM$2:AM$145)+SUMIF('Raw Data'!$O$2:$O$145,$A12,'Raw Data'!AM$2:AM$145)</f>
        <v>29782</v>
      </c>
      <c r="Z12">
        <f t="shared" si="0"/>
        <v>341464</v>
      </c>
      <c r="AA12">
        <f t="shared" si="1"/>
        <v>347671</v>
      </c>
      <c r="AB12">
        <f t="shared" si="2"/>
        <v>689135</v>
      </c>
    </row>
    <row r="13" spans="1:28" x14ac:dyDescent="0.3">
      <c r="A13" t="s">
        <v>9</v>
      </c>
      <c r="B13">
        <f>SUMIF('Raw Data'!$L$2:$L$145,$A13,'Raw Data'!P$2:P$145)+SUMIF('Raw Data'!$M$2:$M$145,$A13,'Raw Data'!P$2:P$145)+SUMIF('Raw Data'!$N$2:$N$145,$A13,'Raw Data'!P$2:P$145)+SUMIF('Raw Data'!$O$2:$O$145,$A13,'Raw Data'!P$2:P$145)</f>
        <v>26832</v>
      </c>
      <c r="C13">
        <f>SUMIF('Raw Data'!$L$2:$L$145,$A13,'Raw Data'!Q$2:Q$145)+SUMIF('Raw Data'!$M$2:$M$145,$A13,'Raw Data'!Q$2:Q$145)+SUMIF('Raw Data'!$N$2:$N$145,$A13,'Raw Data'!Q$2:Q$145)+SUMIF('Raw Data'!$O$2:$O$145,$A13,'Raw Data'!Q$2:Q$145)</f>
        <v>27392</v>
      </c>
      <c r="D13">
        <f>SUMIF('Raw Data'!$L$2:$L$145,$A13,'Raw Data'!R$2:R$145)+SUMIF('Raw Data'!$M$2:$M$145,$A13,'Raw Data'!R$2:R$145)+SUMIF('Raw Data'!$N$2:$N$145,$A13,'Raw Data'!R$2:R$145)+SUMIF('Raw Data'!$O$2:$O$145,$A13,'Raw Data'!R$2:R$145)</f>
        <v>27654</v>
      </c>
      <c r="E13">
        <f>SUMIF('Raw Data'!$L$2:$L$145,$A13,'Raw Data'!S$2:S$145)+SUMIF('Raw Data'!$M$2:$M$145,$A13,'Raw Data'!S$2:S$145)+SUMIF('Raw Data'!$N$2:$N$145,$A13,'Raw Data'!S$2:S$145)+SUMIF('Raw Data'!$O$2:$O$145,$A13,'Raw Data'!S$2:S$145)</f>
        <v>27796</v>
      </c>
      <c r="F13">
        <f>SUMIF('Raw Data'!$L$2:$L$145,$A13,'Raw Data'!T$2:T$145)+SUMIF('Raw Data'!$M$2:$M$145,$A13,'Raw Data'!T$2:T$145)+SUMIF('Raw Data'!$N$2:$N$145,$A13,'Raw Data'!T$2:T$145)+SUMIF('Raw Data'!$O$2:$O$145,$A13,'Raw Data'!T$2:T$145)</f>
        <v>27659</v>
      </c>
      <c r="G13">
        <f>SUMIF('Raw Data'!$L$2:$L$145,$A13,'Raw Data'!U$2:U$145)+SUMIF('Raw Data'!$M$2:$M$145,$A13,'Raw Data'!U$2:U$145)+SUMIF('Raw Data'!$N$2:$N$145,$A13,'Raw Data'!U$2:U$145)+SUMIF('Raw Data'!$O$2:$O$145,$A13,'Raw Data'!U$2:U$145)</f>
        <v>28162</v>
      </c>
      <c r="H13">
        <f>SUMIF('Raw Data'!$L$2:$L$145,$A13,'Raw Data'!V$2:V$145)+SUMIF('Raw Data'!$M$2:$M$145,$A13,'Raw Data'!V$2:V$145)+SUMIF('Raw Data'!$N$2:$N$145,$A13,'Raw Data'!V$2:V$145)+SUMIF('Raw Data'!$O$2:$O$145,$A13,'Raw Data'!V$2:V$145)</f>
        <v>28736</v>
      </c>
      <c r="I13">
        <f>SUMIF('Raw Data'!$L$2:$L$145,$A13,'Raw Data'!W$2:W$145)+SUMIF('Raw Data'!$M$2:$M$145,$A13,'Raw Data'!W$2:W$145)+SUMIF('Raw Data'!$N$2:$N$145,$A13,'Raw Data'!W$2:W$145)+SUMIF('Raw Data'!$O$2:$O$145,$A13,'Raw Data'!W$2:W$145)</f>
        <v>28991</v>
      </c>
      <c r="J13">
        <f>SUMIF('Raw Data'!$L$2:$L$145,$A13,'Raw Data'!X$2:X$145)+SUMIF('Raw Data'!$M$2:$M$145,$A13,'Raw Data'!X$2:X$145)+SUMIF('Raw Data'!$N$2:$N$145,$A13,'Raw Data'!X$2:X$145)+SUMIF('Raw Data'!$O$2:$O$145,$A13,'Raw Data'!X$2:X$145)</f>
        <v>29291</v>
      </c>
      <c r="K13">
        <f>SUMIF('Raw Data'!$L$2:$L$145,$A13,'Raw Data'!Y$2:Y$145)+SUMIF('Raw Data'!$M$2:$M$145,$A13,'Raw Data'!Y$2:Y$145)+SUMIF('Raw Data'!$N$2:$N$145,$A13,'Raw Data'!Y$2:Y$145)+SUMIF('Raw Data'!$O$2:$O$145,$A13,'Raw Data'!Y$2:Y$145)</f>
        <v>29685</v>
      </c>
      <c r="L13">
        <f>SUMIF('Raw Data'!$L$2:$L$145,$A13,'Raw Data'!Z$2:Z$145)+SUMIF('Raw Data'!$M$2:$M$145,$A13,'Raw Data'!Z$2:Z$145)+SUMIF('Raw Data'!$N$2:$N$145,$A13,'Raw Data'!Z$2:Z$145)+SUMIF('Raw Data'!$O$2:$O$145,$A13,'Raw Data'!Z$2:Z$145)</f>
        <v>30321</v>
      </c>
      <c r="M13">
        <f>SUMIF('Raw Data'!$L$2:$L$145,$A13,'Raw Data'!AA$2:AA$145)+SUMIF('Raw Data'!$M$2:$M$145,$A13,'Raw Data'!AA$2:AA$145)+SUMIF('Raw Data'!$N$2:$N$145,$A13,'Raw Data'!AA$2:AA$145)+SUMIF('Raw Data'!$O$2:$O$145,$A13,'Raw Data'!AA$2:AA$145)</f>
        <v>30704</v>
      </c>
      <c r="N13">
        <f>SUMIF('Raw Data'!$L$2:$L$145,$A13,'Raw Data'!AB$2:AB$145)+SUMIF('Raw Data'!$M$2:$M$145,$A13,'Raw Data'!AB$2:AB$145)+SUMIF('Raw Data'!$N$2:$N$145,$A13,'Raw Data'!AB$2:AB$145)+SUMIF('Raw Data'!$O$2:$O$145,$A13,'Raw Data'!AB$2:AB$145)</f>
        <v>31339</v>
      </c>
      <c r="O13">
        <f>SUMIF('Raw Data'!$L$2:$L$145,$A13,'Raw Data'!AC$2:AC$145)+SUMIF('Raw Data'!$M$2:$M$145,$A13,'Raw Data'!AC$2:AC$145)+SUMIF('Raw Data'!$N$2:$N$145,$A13,'Raw Data'!AC$2:AC$145)+SUMIF('Raw Data'!$O$2:$O$145,$A13,'Raw Data'!AC$2:AC$145)</f>
        <v>31991</v>
      </c>
      <c r="P13">
        <f>SUMIF('Raw Data'!$L$2:$L$145,$A13,'Raw Data'!AD$2:AD$145)+SUMIF('Raw Data'!$M$2:$M$145,$A13,'Raw Data'!AD$2:AD$145)+SUMIF('Raw Data'!$N$2:$N$145,$A13,'Raw Data'!AD$2:AD$145)+SUMIF('Raw Data'!$O$2:$O$145,$A13,'Raw Data'!AD$2:AD$145)</f>
        <v>32410</v>
      </c>
      <c r="Q13">
        <f>SUMIF('Raw Data'!$L$2:$L$145,$A13,'Raw Data'!AE$2:AE$145)+SUMIF('Raw Data'!$M$2:$M$145,$A13,'Raw Data'!AE$2:AE$145)+SUMIF('Raw Data'!$N$2:$N$145,$A13,'Raw Data'!AE$2:AE$145)+SUMIF('Raw Data'!$O$2:$O$145,$A13,'Raw Data'!AE$2:AE$145)</f>
        <v>33352</v>
      </c>
      <c r="R13">
        <f>SUMIF('Raw Data'!$L$2:$L$145,$A13,'Raw Data'!AF$2:AF$145)+SUMIF('Raw Data'!$M$2:$M$145,$A13,'Raw Data'!AF$2:AF$145)+SUMIF('Raw Data'!$N$2:$N$145,$A13,'Raw Data'!AF$2:AF$145)+SUMIF('Raw Data'!$O$2:$O$145,$A13,'Raw Data'!AF$2:AF$145)</f>
        <v>33275</v>
      </c>
      <c r="S13">
        <f>SUMIF('Raw Data'!$L$2:$L$145,$A13,'Raw Data'!AG$2:AG$145)+SUMIF('Raw Data'!$M$2:$M$145,$A13,'Raw Data'!AG$2:AG$145)+SUMIF('Raw Data'!$N$2:$N$145,$A13,'Raw Data'!AG$2:AG$145)+SUMIF('Raw Data'!$O$2:$O$145,$A13,'Raw Data'!AG$2:AG$145)</f>
        <v>33187</v>
      </c>
      <c r="T13">
        <f>SUMIF('Raw Data'!$L$2:$L$145,$A13,'Raw Data'!AH$2:AH$145)+SUMIF('Raw Data'!$M$2:$M$145,$A13,'Raw Data'!AH$2:AH$145)+SUMIF('Raw Data'!$N$2:$N$145,$A13,'Raw Data'!AH$2:AH$145)+SUMIF('Raw Data'!$O$2:$O$145,$A13,'Raw Data'!AH$2:AH$145)</f>
        <v>33297</v>
      </c>
      <c r="U13">
        <f>SUMIF('Raw Data'!$L$2:$L$145,$A13,'Raw Data'!AI$2:AI$145)+SUMIF('Raw Data'!$M$2:$M$145,$A13,'Raw Data'!AI$2:AI$145)+SUMIF('Raw Data'!$N$2:$N$145,$A13,'Raw Data'!AI$2:AI$145)+SUMIF('Raw Data'!$O$2:$O$145,$A13,'Raw Data'!AI$2:AI$145)</f>
        <v>33424</v>
      </c>
      <c r="V13">
        <f>SUMIF('Raw Data'!$L$2:$L$145,$A13,'Raw Data'!AJ$2:AJ$145)+SUMIF('Raw Data'!$M$2:$M$145,$A13,'Raw Data'!AJ$2:AJ$145)+SUMIF('Raw Data'!$N$2:$N$145,$A13,'Raw Data'!AJ$2:AJ$145)+SUMIF('Raw Data'!$O$2:$O$145,$A13,'Raw Data'!AJ$2:AJ$145)</f>
        <v>33423</v>
      </c>
      <c r="W13">
        <f>SUMIF('Raw Data'!$L$2:$L$145,$A13,'Raw Data'!AK$2:AK$145)+SUMIF('Raw Data'!$M$2:$M$145,$A13,'Raw Data'!AK$2:AK$145)+SUMIF('Raw Data'!$N$2:$N$145,$A13,'Raw Data'!AK$2:AK$145)+SUMIF('Raw Data'!$O$2:$O$145,$A13,'Raw Data'!AK$2:AK$145)</f>
        <v>33468</v>
      </c>
      <c r="X13">
        <f>SUMIF('Raw Data'!$L$2:$L$145,$A13,'Raw Data'!AL$2:AL$145)+SUMIF('Raw Data'!$M$2:$M$145,$A13,'Raw Data'!AL$2:AL$145)+SUMIF('Raw Data'!$N$2:$N$145,$A13,'Raw Data'!AL$2:AL$145)+SUMIF('Raw Data'!$O$2:$O$145,$A13,'Raw Data'!AL$2:AL$145)</f>
        <v>33553</v>
      </c>
      <c r="Y13">
        <f>SUMIF('Raw Data'!$L$2:$L$145,$A13,'Raw Data'!AM$2:AM$145)+SUMIF('Raw Data'!$M$2:$M$145,$A13,'Raw Data'!AM$2:AM$145)+SUMIF('Raw Data'!$N$2:$N$145,$A13,'Raw Data'!AM$2:AM$145)+SUMIF('Raw Data'!$O$2:$O$145,$A13,'Raw Data'!AM$2:AM$145)</f>
        <v>34087</v>
      </c>
      <c r="Z13">
        <f t="shared" si="0"/>
        <v>343223</v>
      </c>
      <c r="AA13">
        <f t="shared" si="1"/>
        <v>396806</v>
      </c>
      <c r="AB13">
        <f t="shared" si="2"/>
        <v>740029</v>
      </c>
    </row>
    <row r="14" spans="1:28" x14ac:dyDescent="0.3">
      <c r="A14" t="s">
        <v>10</v>
      </c>
      <c r="B14">
        <f>SUMIF('Raw Data'!$L$2:$L$145,$A14,'Raw Data'!P$2:P$145)+SUMIF('Raw Data'!$M$2:$M$145,$A14,'Raw Data'!P$2:P$145)+SUMIF('Raw Data'!$N$2:$N$145,$A14,'Raw Data'!P$2:P$145)+SUMIF('Raw Data'!$O$2:$O$145,$A14,'Raw Data'!P$2:P$145)</f>
        <v>26017</v>
      </c>
      <c r="C14">
        <f>SUMIF('Raw Data'!$L$2:$L$145,$A14,'Raw Data'!Q$2:Q$145)+SUMIF('Raw Data'!$M$2:$M$145,$A14,'Raw Data'!Q$2:Q$145)+SUMIF('Raw Data'!$N$2:$N$145,$A14,'Raw Data'!Q$2:Q$145)+SUMIF('Raw Data'!$O$2:$O$145,$A14,'Raw Data'!Q$2:Q$145)</f>
        <v>26199</v>
      </c>
      <c r="D14">
        <f>SUMIF('Raw Data'!$L$2:$L$145,$A14,'Raw Data'!R$2:R$145)+SUMIF('Raw Data'!$M$2:$M$145,$A14,'Raw Data'!R$2:R$145)+SUMIF('Raw Data'!$N$2:$N$145,$A14,'Raw Data'!R$2:R$145)+SUMIF('Raw Data'!$O$2:$O$145,$A14,'Raw Data'!R$2:R$145)</f>
        <v>26081</v>
      </c>
      <c r="E14">
        <f>SUMIF('Raw Data'!$L$2:$L$145,$A14,'Raw Data'!S$2:S$145)+SUMIF('Raw Data'!$M$2:$M$145,$A14,'Raw Data'!S$2:S$145)+SUMIF('Raw Data'!$N$2:$N$145,$A14,'Raw Data'!S$2:S$145)+SUMIF('Raw Data'!$O$2:$O$145,$A14,'Raw Data'!S$2:S$145)</f>
        <v>26000</v>
      </c>
      <c r="F14">
        <f>SUMIF('Raw Data'!$L$2:$L$145,$A14,'Raw Data'!T$2:T$145)+SUMIF('Raw Data'!$M$2:$M$145,$A14,'Raw Data'!T$2:T$145)+SUMIF('Raw Data'!$N$2:$N$145,$A14,'Raw Data'!T$2:T$145)+SUMIF('Raw Data'!$O$2:$O$145,$A14,'Raw Data'!T$2:T$145)</f>
        <v>26416</v>
      </c>
      <c r="G14">
        <f>SUMIF('Raw Data'!$L$2:$L$145,$A14,'Raw Data'!U$2:U$145)+SUMIF('Raw Data'!$M$2:$M$145,$A14,'Raw Data'!U$2:U$145)+SUMIF('Raw Data'!$N$2:$N$145,$A14,'Raw Data'!U$2:U$145)+SUMIF('Raw Data'!$O$2:$O$145,$A14,'Raw Data'!U$2:U$145)</f>
        <v>26619</v>
      </c>
      <c r="H14">
        <f>SUMIF('Raw Data'!$L$2:$L$145,$A14,'Raw Data'!V$2:V$145)+SUMIF('Raw Data'!$M$2:$M$145,$A14,'Raw Data'!V$2:V$145)+SUMIF('Raw Data'!$N$2:$N$145,$A14,'Raw Data'!V$2:V$145)+SUMIF('Raw Data'!$O$2:$O$145,$A14,'Raw Data'!V$2:V$145)</f>
        <v>26761</v>
      </c>
      <c r="I14">
        <f>SUMIF('Raw Data'!$L$2:$L$145,$A14,'Raw Data'!W$2:W$145)+SUMIF('Raw Data'!$M$2:$M$145,$A14,'Raw Data'!W$2:W$145)+SUMIF('Raw Data'!$N$2:$N$145,$A14,'Raw Data'!W$2:W$145)+SUMIF('Raw Data'!$O$2:$O$145,$A14,'Raw Data'!W$2:W$145)</f>
        <v>27180</v>
      </c>
      <c r="J14">
        <f>SUMIF('Raw Data'!$L$2:$L$145,$A14,'Raw Data'!X$2:X$145)+SUMIF('Raw Data'!$M$2:$M$145,$A14,'Raw Data'!X$2:X$145)+SUMIF('Raw Data'!$N$2:$N$145,$A14,'Raw Data'!X$2:X$145)+SUMIF('Raw Data'!$O$2:$O$145,$A14,'Raw Data'!X$2:X$145)</f>
        <v>27125</v>
      </c>
      <c r="K14">
        <f>SUMIF('Raw Data'!$L$2:$L$145,$A14,'Raw Data'!Y$2:Y$145)+SUMIF('Raw Data'!$M$2:$M$145,$A14,'Raw Data'!Y$2:Y$145)+SUMIF('Raw Data'!$N$2:$N$145,$A14,'Raw Data'!Y$2:Y$145)+SUMIF('Raw Data'!$O$2:$O$145,$A14,'Raw Data'!Y$2:Y$145)</f>
        <v>27373</v>
      </c>
      <c r="L14">
        <f>SUMIF('Raw Data'!$L$2:$L$145,$A14,'Raw Data'!Z$2:Z$145)+SUMIF('Raw Data'!$M$2:$M$145,$A14,'Raw Data'!Z$2:Z$145)+SUMIF('Raw Data'!$N$2:$N$145,$A14,'Raw Data'!Z$2:Z$145)+SUMIF('Raw Data'!$O$2:$O$145,$A14,'Raw Data'!Z$2:Z$145)</f>
        <v>27577</v>
      </c>
      <c r="M14">
        <f>SUMIF('Raw Data'!$L$2:$L$145,$A14,'Raw Data'!AA$2:AA$145)+SUMIF('Raw Data'!$M$2:$M$145,$A14,'Raw Data'!AA$2:AA$145)+SUMIF('Raw Data'!$N$2:$N$145,$A14,'Raw Data'!AA$2:AA$145)+SUMIF('Raw Data'!$O$2:$O$145,$A14,'Raw Data'!AA$2:AA$145)</f>
        <v>27564</v>
      </c>
      <c r="N14">
        <f>SUMIF('Raw Data'!$L$2:$L$145,$A14,'Raw Data'!AB$2:AB$145)+SUMIF('Raw Data'!$M$2:$M$145,$A14,'Raw Data'!AB$2:AB$145)+SUMIF('Raw Data'!$N$2:$N$145,$A14,'Raw Data'!AB$2:AB$145)+SUMIF('Raw Data'!$O$2:$O$145,$A14,'Raw Data'!AB$2:AB$145)</f>
        <v>27484</v>
      </c>
      <c r="O14">
        <f>SUMIF('Raw Data'!$L$2:$L$145,$A14,'Raw Data'!AC$2:AC$145)+SUMIF('Raw Data'!$M$2:$M$145,$A14,'Raw Data'!AC$2:AC$145)+SUMIF('Raw Data'!$N$2:$N$145,$A14,'Raw Data'!AC$2:AC$145)+SUMIF('Raw Data'!$O$2:$O$145,$A14,'Raw Data'!AC$2:AC$145)</f>
        <v>27428</v>
      </c>
      <c r="P14">
        <f>SUMIF('Raw Data'!$L$2:$L$145,$A14,'Raw Data'!AD$2:AD$145)+SUMIF('Raw Data'!$M$2:$M$145,$A14,'Raw Data'!AD$2:AD$145)+SUMIF('Raw Data'!$N$2:$N$145,$A14,'Raw Data'!AD$2:AD$145)+SUMIF('Raw Data'!$O$2:$O$145,$A14,'Raw Data'!AD$2:AD$145)</f>
        <v>27646</v>
      </c>
      <c r="Q14">
        <f>SUMIF('Raw Data'!$L$2:$L$145,$A14,'Raw Data'!AE$2:AE$145)+SUMIF('Raw Data'!$M$2:$M$145,$A14,'Raw Data'!AE$2:AE$145)+SUMIF('Raw Data'!$N$2:$N$145,$A14,'Raw Data'!AE$2:AE$145)+SUMIF('Raw Data'!$O$2:$O$145,$A14,'Raw Data'!AE$2:AE$145)</f>
        <v>27624</v>
      </c>
      <c r="R14">
        <f>SUMIF('Raw Data'!$L$2:$L$145,$A14,'Raw Data'!AF$2:AF$145)+SUMIF('Raw Data'!$M$2:$M$145,$A14,'Raw Data'!AF$2:AF$145)+SUMIF('Raw Data'!$N$2:$N$145,$A14,'Raw Data'!AF$2:AF$145)+SUMIF('Raw Data'!$O$2:$O$145,$A14,'Raw Data'!AF$2:AF$145)</f>
        <v>28017</v>
      </c>
      <c r="S14">
        <f>SUMIF('Raw Data'!$L$2:$L$145,$A14,'Raw Data'!AG$2:AG$145)+SUMIF('Raw Data'!$M$2:$M$145,$A14,'Raw Data'!AG$2:AG$145)+SUMIF('Raw Data'!$N$2:$N$145,$A14,'Raw Data'!AG$2:AG$145)+SUMIF('Raw Data'!$O$2:$O$145,$A14,'Raw Data'!AG$2:AG$145)</f>
        <v>28053</v>
      </c>
      <c r="T14">
        <f>SUMIF('Raw Data'!$L$2:$L$145,$A14,'Raw Data'!AH$2:AH$145)+SUMIF('Raw Data'!$M$2:$M$145,$A14,'Raw Data'!AH$2:AH$145)+SUMIF('Raw Data'!$N$2:$N$145,$A14,'Raw Data'!AH$2:AH$145)+SUMIF('Raw Data'!$O$2:$O$145,$A14,'Raw Data'!AH$2:AH$145)</f>
        <v>28094</v>
      </c>
      <c r="U14">
        <f>SUMIF('Raw Data'!$L$2:$L$145,$A14,'Raw Data'!AI$2:AI$145)+SUMIF('Raw Data'!$M$2:$M$145,$A14,'Raw Data'!AI$2:AI$145)+SUMIF('Raw Data'!$N$2:$N$145,$A14,'Raw Data'!AI$2:AI$145)+SUMIF('Raw Data'!$O$2:$O$145,$A14,'Raw Data'!AI$2:AI$145)</f>
        <v>27689</v>
      </c>
      <c r="V14">
        <f>SUMIF('Raw Data'!$L$2:$L$145,$A14,'Raw Data'!AJ$2:AJ$145)+SUMIF('Raw Data'!$M$2:$M$145,$A14,'Raw Data'!AJ$2:AJ$145)+SUMIF('Raw Data'!$N$2:$N$145,$A14,'Raw Data'!AJ$2:AJ$145)+SUMIF('Raw Data'!$O$2:$O$145,$A14,'Raw Data'!AJ$2:AJ$145)</f>
        <v>27576</v>
      </c>
      <c r="W14">
        <f>SUMIF('Raw Data'!$L$2:$L$145,$A14,'Raw Data'!AK$2:AK$145)+SUMIF('Raw Data'!$M$2:$M$145,$A14,'Raw Data'!AK$2:AK$145)+SUMIF('Raw Data'!$N$2:$N$145,$A14,'Raw Data'!AK$2:AK$145)+SUMIF('Raw Data'!$O$2:$O$145,$A14,'Raw Data'!AK$2:AK$145)</f>
        <v>27559</v>
      </c>
      <c r="X14">
        <f>SUMIF('Raw Data'!$L$2:$L$145,$A14,'Raw Data'!AL$2:AL$145)+SUMIF('Raw Data'!$M$2:$M$145,$A14,'Raw Data'!AL$2:AL$145)+SUMIF('Raw Data'!$N$2:$N$145,$A14,'Raw Data'!AL$2:AL$145)+SUMIF('Raw Data'!$O$2:$O$145,$A14,'Raw Data'!AL$2:AL$145)</f>
        <v>27757</v>
      </c>
      <c r="Y14">
        <f>SUMIF('Raw Data'!$L$2:$L$145,$A14,'Raw Data'!AM$2:AM$145)+SUMIF('Raw Data'!$M$2:$M$145,$A14,'Raw Data'!AM$2:AM$145)+SUMIF('Raw Data'!$N$2:$N$145,$A14,'Raw Data'!AM$2:AM$145)+SUMIF('Raw Data'!$O$2:$O$145,$A14,'Raw Data'!AM$2:AM$145)</f>
        <v>27805</v>
      </c>
      <c r="Z14">
        <f t="shared" si="0"/>
        <v>320912</v>
      </c>
      <c r="AA14">
        <f t="shared" si="1"/>
        <v>332732</v>
      </c>
      <c r="AB14">
        <f t="shared" si="2"/>
        <v>653644</v>
      </c>
    </row>
    <row r="15" spans="1:28" x14ac:dyDescent="0.3">
      <c r="A15" t="s">
        <v>11</v>
      </c>
      <c r="B15">
        <f>SUMIF('Raw Data'!$L$2:$L$145,$A15,'Raw Data'!P$2:P$145)+SUMIF('Raw Data'!$M$2:$M$145,$A15,'Raw Data'!P$2:P$145)+SUMIF('Raw Data'!$N$2:$N$145,$A15,'Raw Data'!P$2:P$145)+SUMIF('Raw Data'!$O$2:$O$145,$A15,'Raw Data'!P$2:P$145)</f>
        <v>25504</v>
      </c>
      <c r="C15">
        <f>SUMIF('Raw Data'!$L$2:$L$145,$A15,'Raw Data'!Q$2:Q$145)+SUMIF('Raw Data'!$M$2:$M$145,$A15,'Raw Data'!Q$2:Q$145)+SUMIF('Raw Data'!$N$2:$N$145,$A15,'Raw Data'!Q$2:Q$145)+SUMIF('Raw Data'!$O$2:$O$145,$A15,'Raw Data'!Q$2:Q$145)</f>
        <v>25891</v>
      </c>
      <c r="D15">
        <f>SUMIF('Raw Data'!$L$2:$L$145,$A15,'Raw Data'!R$2:R$145)+SUMIF('Raw Data'!$M$2:$M$145,$A15,'Raw Data'!R$2:R$145)+SUMIF('Raw Data'!$N$2:$N$145,$A15,'Raw Data'!R$2:R$145)+SUMIF('Raw Data'!$O$2:$O$145,$A15,'Raw Data'!R$2:R$145)</f>
        <v>26085</v>
      </c>
      <c r="E15">
        <f>SUMIF('Raw Data'!$L$2:$L$145,$A15,'Raw Data'!S$2:S$145)+SUMIF('Raw Data'!$M$2:$M$145,$A15,'Raw Data'!S$2:S$145)+SUMIF('Raw Data'!$N$2:$N$145,$A15,'Raw Data'!S$2:S$145)+SUMIF('Raw Data'!$O$2:$O$145,$A15,'Raw Data'!S$2:S$145)</f>
        <v>26489</v>
      </c>
      <c r="F15">
        <f>SUMIF('Raw Data'!$L$2:$L$145,$A15,'Raw Data'!T$2:T$145)+SUMIF('Raw Data'!$M$2:$M$145,$A15,'Raw Data'!T$2:T$145)+SUMIF('Raw Data'!$N$2:$N$145,$A15,'Raw Data'!T$2:T$145)+SUMIF('Raw Data'!$O$2:$O$145,$A15,'Raw Data'!T$2:T$145)</f>
        <v>26966</v>
      </c>
      <c r="G15">
        <f>SUMIF('Raw Data'!$L$2:$L$145,$A15,'Raw Data'!U$2:U$145)+SUMIF('Raw Data'!$M$2:$M$145,$A15,'Raw Data'!U$2:U$145)+SUMIF('Raw Data'!$N$2:$N$145,$A15,'Raw Data'!U$2:U$145)+SUMIF('Raw Data'!$O$2:$O$145,$A15,'Raw Data'!U$2:U$145)</f>
        <v>26681</v>
      </c>
      <c r="H15">
        <f>SUMIF('Raw Data'!$L$2:$L$145,$A15,'Raw Data'!V$2:V$145)+SUMIF('Raw Data'!$M$2:$M$145,$A15,'Raw Data'!V$2:V$145)+SUMIF('Raw Data'!$N$2:$N$145,$A15,'Raw Data'!V$2:V$145)+SUMIF('Raw Data'!$O$2:$O$145,$A15,'Raw Data'!V$2:V$145)</f>
        <v>26805</v>
      </c>
      <c r="I15">
        <f>SUMIF('Raw Data'!$L$2:$L$145,$A15,'Raw Data'!W$2:W$145)+SUMIF('Raw Data'!$M$2:$M$145,$A15,'Raw Data'!W$2:W$145)+SUMIF('Raw Data'!$N$2:$N$145,$A15,'Raw Data'!W$2:W$145)+SUMIF('Raw Data'!$O$2:$O$145,$A15,'Raw Data'!W$2:W$145)</f>
        <v>27106</v>
      </c>
      <c r="J15">
        <f>SUMIF('Raw Data'!$L$2:$L$145,$A15,'Raw Data'!X$2:X$145)+SUMIF('Raw Data'!$M$2:$M$145,$A15,'Raw Data'!X$2:X$145)+SUMIF('Raw Data'!$N$2:$N$145,$A15,'Raw Data'!X$2:X$145)+SUMIF('Raw Data'!$O$2:$O$145,$A15,'Raw Data'!X$2:X$145)</f>
        <v>27013</v>
      </c>
      <c r="K15">
        <f>SUMIF('Raw Data'!$L$2:$L$145,$A15,'Raw Data'!Y$2:Y$145)+SUMIF('Raw Data'!$M$2:$M$145,$A15,'Raw Data'!Y$2:Y$145)+SUMIF('Raw Data'!$N$2:$N$145,$A15,'Raw Data'!Y$2:Y$145)+SUMIF('Raw Data'!$O$2:$O$145,$A15,'Raw Data'!Y$2:Y$145)</f>
        <v>27656</v>
      </c>
      <c r="L15">
        <f>SUMIF('Raw Data'!$L$2:$L$145,$A15,'Raw Data'!Z$2:Z$145)+SUMIF('Raw Data'!$M$2:$M$145,$A15,'Raw Data'!Z$2:Z$145)+SUMIF('Raw Data'!$N$2:$N$145,$A15,'Raw Data'!Z$2:Z$145)+SUMIF('Raw Data'!$O$2:$O$145,$A15,'Raw Data'!Z$2:Z$145)</f>
        <v>27775</v>
      </c>
      <c r="M15">
        <f>SUMIF('Raw Data'!$L$2:$L$145,$A15,'Raw Data'!AA$2:AA$145)+SUMIF('Raw Data'!$M$2:$M$145,$A15,'Raw Data'!AA$2:AA$145)+SUMIF('Raw Data'!$N$2:$N$145,$A15,'Raw Data'!AA$2:AA$145)+SUMIF('Raw Data'!$O$2:$O$145,$A15,'Raw Data'!AA$2:AA$145)</f>
        <v>27898</v>
      </c>
      <c r="N15">
        <f>SUMIF('Raw Data'!$L$2:$L$145,$A15,'Raw Data'!AB$2:AB$145)+SUMIF('Raw Data'!$M$2:$M$145,$A15,'Raw Data'!AB$2:AB$145)+SUMIF('Raw Data'!$N$2:$N$145,$A15,'Raw Data'!AB$2:AB$145)+SUMIF('Raw Data'!$O$2:$O$145,$A15,'Raw Data'!AB$2:AB$145)</f>
        <v>27992</v>
      </c>
      <c r="O15">
        <f>SUMIF('Raw Data'!$L$2:$L$145,$A15,'Raw Data'!AC$2:AC$145)+SUMIF('Raw Data'!$M$2:$M$145,$A15,'Raw Data'!AC$2:AC$145)+SUMIF('Raw Data'!$N$2:$N$145,$A15,'Raw Data'!AC$2:AC$145)+SUMIF('Raw Data'!$O$2:$O$145,$A15,'Raw Data'!AC$2:AC$145)</f>
        <v>28006</v>
      </c>
      <c r="P15">
        <f>SUMIF('Raw Data'!$L$2:$L$145,$A15,'Raw Data'!AD$2:AD$145)+SUMIF('Raw Data'!$M$2:$M$145,$A15,'Raw Data'!AD$2:AD$145)+SUMIF('Raw Data'!$N$2:$N$145,$A15,'Raw Data'!AD$2:AD$145)+SUMIF('Raw Data'!$O$2:$O$145,$A15,'Raw Data'!AD$2:AD$145)</f>
        <v>28108</v>
      </c>
      <c r="Q15">
        <f>SUMIF('Raw Data'!$L$2:$L$145,$A15,'Raw Data'!AE$2:AE$145)+SUMIF('Raw Data'!$M$2:$M$145,$A15,'Raw Data'!AE$2:AE$145)+SUMIF('Raw Data'!$N$2:$N$145,$A15,'Raw Data'!AE$2:AE$145)+SUMIF('Raw Data'!$O$2:$O$145,$A15,'Raw Data'!AE$2:AE$145)</f>
        <v>28703</v>
      </c>
      <c r="R15">
        <f>SUMIF('Raw Data'!$L$2:$L$145,$A15,'Raw Data'!AF$2:AF$145)+SUMIF('Raw Data'!$M$2:$M$145,$A15,'Raw Data'!AF$2:AF$145)+SUMIF('Raw Data'!$N$2:$N$145,$A15,'Raw Data'!AF$2:AF$145)+SUMIF('Raw Data'!$O$2:$O$145,$A15,'Raw Data'!AF$2:AF$145)</f>
        <v>28750</v>
      </c>
      <c r="S15">
        <f>SUMIF('Raw Data'!$L$2:$L$145,$A15,'Raw Data'!AG$2:AG$145)+SUMIF('Raw Data'!$M$2:$M$145,$A15,'Raw Data'!AG$2:AG$145)+SUMIF('Raw Data'!$N$2:$N$145,$A15,'Raw Data'!AG$2:AG$145)+SUMIF('Raw Data'!$O$2:$O$145,$A15,'Raw Data'!AG$2:AG$145)</f>
        <v>28531</v>
      </c>
      <c r="T15">
        <f>SUMIF('Raw Data'!$L$2:$L$145,$A15,'Raw Data'!AH$2:AH$145)+SUMIF('Raw Data'!$M$2:$M$145,$A15,'Raw Data'!AH$2:AH$145)+SUMIF('Raw Data'!$N$2:$N$145,$A15,'Raw Data'!AH$2:AH$145)+SUMIF('Raw Data'!$O$2:$O$145,$A15,'Raw Data'!AH$2:AH$145)</f>
        <v>28602</v>
      </c>
      <c r="U15">
        <f>SUMIF('Raw Data'!$L$2:$L$145,$A15,'Raw Data'!AI$2:AI$145)+SUMIF('Raw Data'!$M$2:$M$145,$A15,'Raw Data'!AI$2:AI$145)+SUMIF('Raw Data'!$N$2:$N$145,$A15,'Raw Data'!AI$2:AI$145)+SUMIF('Raw Data'!$O$2:$O$145,$A15,'Raw Data'!AI$2:AI$145)</f>
        <v>28928</v>
      </c>
      <c r="V15">
        <f>SUMIF('Raw Data'!$L$2:$L$145,$A15,'Raw Data'!AJ$2:AJ$145)+SUMIF('Raw Data'!$M$2:$M$145,$A15,'Raw Data'!AJ$2:AJ$145)+SUMIF('Raw Data'!$N$2:$N$145,$A15,'Raw Data'!AJ$2:AJ$145)+SUMIF('Raw Data'!$O$2:$O$145,$A15,'Raw Data'!AJ$2:AJ$145)</f>
        <v>29268</v>
      </c>
      <c r="W15">
        <f>SUMIF('Raw Data'!$L$2:$L$145,$A15,'Raw Data'!AK$2:AK$145)+SUMIF('Raw Data'!$M$2:$M$145,$A15,'Raw Data'!AK$2:AK$145)+SUMIF('Raw Data'!$N$2:$N$145,$A15,'Raw Data'!AK$2:AK$145)+SUMIF('Raw Data'!$O$2:$O$145,$A15,'Raw Data'!AK$2:AK$145)</f>
        <v>29209</v>
      </c>
      <c r="X15">
        <f>SUMIF('Raw Data'!$L$2:$L$145,$A15,'Raw Data'!AL$2:AL$145)+SUMIF('Raw Data'!$M$2:$M$145,$A15,'Raw Data'!AL$2:AL$145)+SUMIF('Raw Data'!$N$2:$N$145,$A15,'Raw Data'!AL$2:AL$145)+SUMIF('Raw Data'!$O$2:$O$145,$A15,'Raw Data'!AL$2:AL$145)</f>
        <v>29673</v>
      </c>
      <c r="Y15">
        <f>SUMIF('Raw Data'!$L$2:$L$145,$A15,'Raw Data'!AM$2:AM$145)+SUMIF('Raw Data'!$M$2:$M$145,$A15,'Raw Data'!AM$2:AM$145)+SUMIF('Raw Data'!$N$2:$N$145,$A15,'Raw Data'!AM$2:AM$145)+SUMIF('Raw Data'!$O$2:$O$145,$A15,'Raw Data'!AM$2:AM$145)</f>
        <v>29687</v>
      </c>
      <c r="Z15">
        <f t="shared" si="0"/>
        <v>321869</v>
      </c>
      <c r="AA15">
        <f t="shared" si="1"/>
        <v>345457</v>
      </c>
      <c r="AB15">
        <f t="shared" si="2"/>
        <v>667326</v>
      </c>
    </row>
    <row r="17" spans="1:6" x14ac:dyDescent="0.3">
      <c r="B17" s="1">
        <f ca="1">OFFSET(A1,0,MATCH($D$17,$B$1:$Y$1,0)-2)</f>
        <v>39965</v>
      </c>
      <c r="C17" s="1">
        <f ca="1">OFFSET(B1,0,MATCH($D$17,$B$1:$Y$1,0)-2)</f>
        <v>39995</v>
      </c>
      <c r="D17" s="14">
        <f>Dashboard!C2</f>
        <v>40026</v>
      </c>
      <c r="E17" s="1">
        <f ca="1">OFFSET(D1,0,MATCH($D$17,$B$1:$Y$1,0)-2)</f>
        <v>40057</v>
      </c>
      <c r="F17" s="1">
        <f ca="1">OFFSET(E1,0,MATCH($D$17,$B$1:$Y$1,0)-2)</f>
        <v>40087</v>
      </c>
    </row>
    <row r="18" spans="1:6" x14ac:dyDescent="0.3">
      <c r="B18" s="1">
        <f ca="1">IF(ISNUMBER(B17),B17,NA())</f>
        <v>39965</v>
      </c>
      <c r="C18" s="1">
        <f ca="1">IF(ISNUMBER(C17),C17,NA())</f>
        <v>39995</v>
      </c>
      <c r="D18" s="1">
        <f>IF(ISNUMBER(D17),D17,NA())</f>
        <v>40026</v>
      </c>
      <c r="E18" s="1">
        <f ca="1">IF(ISNUMBER(E17),E17,NA())</f>
        <v>40057</v>
      </c>
      <c r="F18" s="1">
        <f ca="1">IF(ISNUMBER(F17),F17,NA())</f>
        <v>40087</v>
      </c>
    </row>
    <row r="19" spans="1:6" x14ac:dyDescent="0.3">
      <c r="A19" t="s">
        <v>5</v>
      </c>
      <c r="B19">
        <f ca="1">OFFSET($A$1,MATCH($A19,$A$2:$A$15,0),MATCH(B$18,$B$1:$AB$1,0))</f>
        <v>30218</v>
      </c>
      <c r="C19">
        <f t="shared" ref="C19:F32" ca="1" si="3">OFFSET($A$1,MATCH($A19,$A$2:$A$15,0),MATCH(C$18,$B$1:$AB$1,0))</f>
        <v>30054</v>
      </c>
      <c r="D19">
        <f t="shared" ca="1" si="3"/>
        <v>29990</v>
      </c>
      <c r="E19">
        <f t="shared" ca="1" si="3"/>
        <v>30288</v>
      </c>
      <c r="F19">
        <f t="shared" ca="1" si="3"/>
        <v>30075</v>
      </c>
    </row>
    <row r="20" spans="1:6" x14ac:dyDescent="0.3">
      <c r="A20" t="s">
        <v>16</v>
      </c>
      <c r="B20">
        <f t="shared" ref="B20:B32" ca="1" si="4">OFFSET($A$1,MATCH($A20,$A$2:$A$15,0),MATCH(B$18,$B$1:$AB$1,0))</f>
        <v>29884</v>
      </c>
      <c r="C20">
        <f t="shared" ca="1" si="3"/>
        <v>30399</v>
      </c>
      <c r="D20">
        <f t="shared" ca="1" si="3"/>
        <v>30329</v>
      </c>
      <c r="E20">
        <f t="shared" ca="1" si="3"/>
        <v>30171</v>
      </c>
      <c r="F20">
        <f t="shared" ca="1" si="3"/>
        <v>30360</v>
      </c>
    </row>
    <row r="21" spans="1:6" x14ac:dyDescent="0.3">
      <c r="A21" t="s">
        <v>17</v>
      </c>
      <c r="B21">
        <f t="shared" ca="1" si="4"/>
        <v>28210</v>
      </c>
      <c r="C21">
        <f t="shared" ca="1" si="3"/>
        <v>27829</v>
      </c>
      <c r="D21">
        <f t="shared" ca="1" si="3"/>
        <v>28101</v>
      </c>
      <c r="E21">
        <f t="shared" ca="1" si="3"/>
        <v>28634</v>
      </c>
      <c r="F21">
        <f t="shared" ca="1" si="3"/>
        <v>28328</v>
      </c>
    </row>
    <row r="22" spans="1:6" x14ac:dyDescent="0.3">
      <c r="A22" t="s">
        <v>18</v>
      </c>
      <c r="B22">
        <f t="shared" ca="1" si="4"/>
        <v>30108</v>
      </c>
      <c r="C22">
        <f t="shared" ca="1" si="3"/>
        <v>30212</v>
      </c>
      <c r="D22">
        <f t="shared" ca="1" si="3"/>
        <v>30447</v>
      </c>
      <c r="E22">
        <f t="shared" ca="1" si="3"/>
        <v>30477</v>
      </c>
      <c r="F22">
        <f t="shared" ca="1" si="3"/>
        <v>30943</v>
      </c>
    </row>
    <row r="23" spans="1:6" x14ac:dyDescent="0.3">
      <c r="A23" t="s">
        <v>6</v>
      </c>
      <c r="B23">
        <f t="shared" ca="1" si="4"/>
        <v>39088</v>
      </c>
      <c r="C23">
        <f t="shared" ca="1" si="3"/>
        <v>39304</v>
      </c>
      <c r="D23">
        <f t="shared" ca="1" si="3"/>
        <v>39716</v>
      </c>
      <c r="E23">
        <f t="shared" ca="1" si="3"/>
        <v>39797</v>
      </c>
      <c r="F23">
        <f t="shared" ca="1" si="3"/>
        <v>39877</v>
      </c>
    </row>
    <row r="24" spans="1:6" x14ac:dyDescent="0.3">
      <c r="A24" t="s">
        <v>14</v>
      </c>
      <c r="B24">
        <f t="shared" ca="1" si="4"/>
        <v>41146</v>
      </c>
      <c r="C24">
        <f t="shared" ca="1" si="3"/>
        <v>40834</v>
      </c>
      <c r="D24">
        <f t="shared" ca="1" si="3"/>
        <v>40787</v>
      </c>
      <c r="E24">
        <f t="shared" ca="1" si="3"/>
        <v>40962</v>
      </c>
      <c r="F24">
        <f t="shared" ca="1" si="3"/>
        <v>41249</v>
      </c>
    </row>
    <row r="25" spans="1:6" x14ac:dyDescent="0.3">
      <c r="A25" t="s">
        <v>15</v>
      </c>
      <c r="B25">
        <f t="shared" ca="1" si="4"/>
        <v>38186</v>
      </c>
      <c r="C25">
        <f t="shared" ca="1" si="3"/>
        <v>38356</v>
      </c>
      <c r="D25">
        <f t="shared" ca="1" si="3"/>
        <v>38364</v>
      </c>
      <c r="E25">
        <f t="shared" ca="1" si="3"/>
        <v>38811</v>
      </c>
      <c r="F25">
        <f t="shared" ca="1" si="3"/>
        <v>38580</v>
      </c>
    </row>
    <row r="26" spans="1:6" x14ac:dyDescent="0.3">
      <c r="A26" t="s">
        <v>7</v>
      </c>
      <c r="B26">
        <f t="shared" ca="1" si="4"/>
        <v>40220</v>
      </c>
      <c r="C26">
        <f t="shared" ca="1" si="3"/>
        <v>40290</v>
      </c>
      <c r="D26">
        <f t="shared" ca="1" si="3"/>
        <v>40159</v>
      </c>
      <c r="E26">
        <f t="shared" ca="1" si="3"/>
        <v>40396</v>
      </c>
      <c r="F26">
        <f t="shared" ca="1" si="3"/>
        <v>40430</v>
      </c>
    </row>
    <row r="27" spans="1:6" x14ac:dyDescent="0.3">
      <c r="A27" t="s">
        <v>12</v>
      </c>
      <c r="B27">
        <f t="shared" ca="1" si="4"/>
        <v>37935</v>
      </c>
      <c r="C27">
        <f t="shared" ca="1" si="3"/>
        <v>38405</v>
      </c>
      <c r="D27">
        <f t="shared" ca="1" si="3"/>
        <v>38558</v>
      </c>
      <c r="E27">
        <f t="shared" ca="1" si="3"/>
        <v>38945</v>
      </c>
      <c r="F27">
        <f t="shared" ca="1" si="3"/>
        <v>38785</v>
      </c>
    </row>
    <row r="28" spans="1:6" x14ac:dyDescent="0.3">
      <c r="A28" t="s">
        <v>13</v>
      </c>
      <c r="B28">
        <f t="shared" ca="1" si="4"/>
        <v>40265</v>
      </c>
      <c r="C28">
        <f t="shared" ca="1" si="3"/>
        <v>39799</v>
      </c>
      <c r="D28">
        <f t="shared" ca="1" si="3"/>
        <v>40150</v>
      </c>
      <c r="E28">
        <f t="shared" ca="1" si="3"/>
        <v>40229</v>
      </c>
      <c r="F28">
        <f t="shared" ca="1" si="3"/>
        <v>40491</v>
      </c>
    </row>
    <row r="29" spans="1:6" x14ac:dyDescent="0.3">
      <c r="A29" t="s">
        <v>8</v>
      </c>
      <c r="B29">
        <f t="shared" ca="1" si="4"/>
        <v>28649</v>
      </c>
      <c r="C29">
        <f t="shared" ca="1" si="3"/>
        <v>28501</v>
      </c>
      <c r="D29">
        <f t="shared" ca="1" si="3"/>
        <v>28826</v>
      </c>
      <c r="E29">
        <f t="shared" ca="1" si="3"/>
        <v>29303</v>
      </c>
      <c r="F29">
        <f t="shared" ca="1" si="3"/>
        <v>29470</v>
      </c>
    </row>
    <row r="30" spans="1:6" x14ac:dyDescent="0.3">
      <c r="A30" t="s">
        <v>9</v>
      </c>
      <c r="B30">
        <f t="shared" ca="1" si="4"/>
        <v>33187</v>
      </c>
      <c r="C30">
        <f t="shared" ca="1" si="3"/>
        <v>33297</v>
      </c>
      <c r="D30">
        <f t="shared" ca="1" si="3"/>
        <v>33424</v>
      </c>
      <c r="E30">
        <f t="shared" ca="1" si="3"/>
        <v>33423</v>
      </c>
      <c r="F30">
        <f t="shared" ca="1" si="3"/>
        <v>33468</v>
      </c>
    </row>
    <row r="31" spans="1:6" x14ac:dyDescent="0.3">
      <c r="A31" t="s">
        <v>10</v>
      </c>
      <c r="B31">
        <f t="shared" ca="1" si="4"/>
        <v>28053</v>
      </c>
      <c r="C31">
        <f t="shared" ca="1" si="3"/>
        <v>28094</v>
      </c>
      <c r="D31">
        <f t="shared" ca="1" si="3"/>
        <v>27689</v>
      </c>
      <c r="E31">
        <f t="shared" ca="1" si="3"/>
        <v>27576</v>
      </c>
      <c r="F31">
        <f t="shared" ca="1" si="3"/>
        <v>27559</v>
      </c>
    </row>
    <row r="32" spans="1:6" x14ac:dyDescent="0.3">
      <c r="A32" t="s">
        <v>11</v>
      </c>
      <c r="B32">
        <f t="shared" ca="1" si="4"/>
        <v>28531</v>
      </c>
      <c r="C32">
        <f t="shared" ca="1" si="3"/>
        <v>28602</v>
      </c>
      <c r="D32">
        <f t="shared" ca="1" si="3"/>
        <v>28928</v>
      </c>
      <c r="E32">
        <f t="shared" ca="1" si="3"/>
        <v>29268</v>
      </c>
      <c r="F32">
        <f t="shared" ca="1" si="3"/>
        <v>29209</v>
      </c>
    </row>
    <row r="34" spans="1:25" x14ac:dyDescent="0.3">
      <c r="A34" s="1" t="str">
        <f>IF(SUBSTITUTE(Dashboard!I3&amp;Dashboard!I4&amp;Dashboard!I5&amp;Dashboard!I6,"All","")="","Total",SUBSTITUTE(Dashboard!I3&amp;Dashboard!I4&amp;Dashboard!I5&amp;Dashboard!I6,"All",""))</f>
        <v>Total</v>
      </c>
      <c r="B34">
        <f>SUMIF('Raw Data'!$A$2:$A$145,$A34,'Raw Data'!P$2:P$145)+SUMIF('Raw Data'!$B$2:$B$145,$A34,'Raw Data'!P$2:P$145)+SUMIF('Raw Data'!$C$2:$C$145,$A34,'Raw Data'!P$2:P$145)+SUMIF('Raw Data'!$D$2:$D$145,$A34,'Raw Data'!P$2:P$145)+SUMIF('Raw Data'!$E$2:$E$145,$A34,'Raw Data'!P$2:P$145)+SUMIF('Raw Data'!$F$2:$F$145,$A34,'Raw Data'!P$2:P$145)+SUMIF('Raw Data'!$G$2:$G$145,$A34,'Raw Data'!P$2:P$145)+SUMIF('Raw Data'!$H$2:$H$145,$A34,'Raw Data'!P$2:P$145)+SUMIF('Raw Data'!$I$2:$I$145,$A34,'Raw Data'!P$2:P$145)+SUMIF('Raw Data'!$J$2:$J$145,$A34,'Raw Data'!P$2:P$145)+SUMIF('Raw Data'!$K$2:$K$145,$A34,'Raw Data'!P$2:P$145)+SUMIF('Raw Data'!$L$2:$L$145,$A34,'Raw Data'!P$2:P$145)+SUMIF('Raw Data'!$M$2:$M$145,$A34,'Raw Data'!P$2:P$145)+SUMIF('Raw Data'!$N$2:$N$145,$A34,'Raw Data'!P$2:P$145)+SUMIF('Raw Data'!$O$2:$O$145,$A34,'Raw Data'!P$2:P$145)</f>
        <v>105605</v>
      </c>
      <c r="C34">
        <f>SUMIF('Raw Data'!$A$2:$A$145,$A34,'Raw Data'!Q$2:Q$145)+SUMIF('Raw Data'!$B$2:$B$145,$A34,'Raw Data'!Q$2:Q$145)+SUMIF('Raw Data'!$C$2:$C$145,$A34,'Raw Data'!Q$2:Q$145)+SUMIF('Raw Data'!$D$2:$D$145,$A34,'Raw Data'!Q$2:Q$145)+SUMIF('Raw Data'!$E$2:$E$145,$A34,'Raw Data'!Q$2:Q$145)+SUMIF('Raw Data'!$F$2:$F$145,$A34,'Raw Data'!Q$2:Q$145)+SUMIF('Raw Data'!$G$2:$G$145,$A34,'Raw Data'!Q$2:Q$145)+SUMIF('Raw Data'!$H$2:$H$145,$A34,'Raw Data'!Q$2:Q$145)+SUMIF('Raw Data'!$I$2:$I$145,$A34,'Raw Data'!Q$2:Q$145)+SUMIF('Raw Data'!$J$2:$J$145,$A34,'Raw Data'!Q$2:Q$145)+SUMIF('Raw Data'!$K$2:$K$145,$A34,'Raw Data'!Q$2:Q$145)+SUMIF('Raw Data'!$L$2:$L$145,$A34,'Raw Data'!Q$2:Q$145)+SUMIF('Raw Data'!$M$2:$M$145,$A34,'Raw Data'!Q$2:Q$145)+SUMIF('Raw Data'!$N$2:$N$145,$A34,'Raw Data'!Q$2:Q$145)+SUMIF('Raw Data'!$O$2:$O$145,$A34,'Raw Data'!Q$2:Q$145)</f>
        <v>106692</v>
      </c>
      <c r="D34">
        <f>SUMIF('Raw Data'!$A$2:$A$145,$A34,'Raw Data'!R$2:R$145)+SUMIF('Raw Data'!$B$2:$B$145,$A34,'Raw Data'!R$2:R$145)+SUMIF('Raw Data'!$C$2:$C$145,$A34,'Raw Data'!R$2:R$145)+SUMIF('Raw Data'!$D$2:$D$145,$A34,'Raw Data'!R$2:R$145)+SUMIF('Raw Data'!$E$2:$E$145,$A34,'Raw Data'!R$2:R$145)+SUMIF('Raw Data'!$F$2:$F$145,$A34,'Raw Data'!R$2:R$145)+SUMIF('Raw Data'!$G$2:$G$145,$A34,'Raw Data'!R$2:R$145)+SUMIF('Raw Data'!$H$2:$H$145,$A34,'Raw Data'!R$2:R$145)+SUMIF('Raw Data'!$I$2:$I$145,$A34,'Raw Data'!R$2:R$145)+SUMIF('Raw Data'!$J$2:$J$145,$A34,'Raw Data'!R$2:R$145)+SUMIF('Raw Data'!$K$2:$K$145,$A34,'Raw Data'!R$2:R$145)+SUMIF('Raw Data'!$L$2:$L$145,$A34,'Raw Data'!R$2:R$145)+SUMIF('Raw Data'!$M$2:$M$145,$A34,'Raw Data'!R$2:R$145)+SUMIF('Raw Data'!$N$2:$N$145,$A34,'Raw Data'!R$2:R$145)+SUMIF('Raw Data'!$O$2:$O$145,$A34,'Raw Data'!R$2:R$145)</f>
        <v>107140</v>
      </c>
      <c r="E34">
        <f>SUMIF('Raw Data'!$A$2:$A$145,$A34,'Raw Data'!S$2:S$145)+SUMIF('Raw Data'!$B$2:$B$145,$A34,'Raw Data'!S$2:S$145)+SUMIF('Raw Data'!$C$2:$C$145,$A34,'Raw Data'!S$2:S$145)+SUMIF('Raw Data'!$D$2:$D$145,$A34,'Raw Data'!S$2:S$145)+SUMIF('Raw Data'!$E$2:$E$145,$A34,'Raw Data'!S$2:S$145)+SUMIF('Raw Data'!$F$2:$F$145,$A34,'Raw Data'!S$2:S$145)+SUMIF('Raw Data'!$G$2:$G$145,$A34,'Raw Data'!S$2:S$145)+SUMIF('Raw Data'!$H$2:$H$145,$A34,'Raw Data'!S$2:S$145)+SUMIF('Raw Data'!$I$2:$I$145,$A34,'Raw Data'!S$2:S$145)+SUMIF('Raw Data'!$J$2:$J$145,$A34,'Raw Data'!S$2:S$145)+SUMIF('Raw Data'!$K$2:$K$145,$A34,'Raw Data'!S$2:S$145)+SUMIF('Raw Data'!$L$2:$L$145,$A34,'Raw Data'!S$2:S$145)+SUMIF('Raw Data'!$M$2:$M$145,$A34,'Raw Data'!S$2:S$145)+SUMIF('Raw Data'!$N$2:$N$145,$A34,'Raw Data'!S$2:S$145)+SUMIF('Raw Data'!$O$2:$O$145,$A34,'Raw Data'!S$2:S$145)</f>
        <v>108410</v>
      </c>
      <c r="F34">
        <f>SUMIF('Raw Data'!$A$2:$A$145,$A34,'Raw Data'!T$2:T$145)+SUMIF('Raw Data'!$B$2:$B$145,$A34,'Raw Data'!T$2:T$145)+SUMIF('Raw Data'!$C$2:$C$145,$A34,'Raw Data'!T$2:T$145)+SUMIF('Raw Data'!$D$2:$D$145,$A34,'Raw Data'!T$2:T$145)+SUMIF('Raw Data'!$E$2:$E$145,$A34,'Raw Data'!T$2:T$145)+SUMIF('Raw Data'!$F$2:$F$145,$A34,'Raw Data'!T$2:T$145)+SUMIF('Raw Data'!$G$2:$G$145,$A34,'Raw Data'!T$2:T$145)+SUMIF('Raw Data'!$H$2:$H$145,$A34,'Raw Data'!T$2:T$145)+SUMIF('Raw Data'!$I$2:$I$145,$A34,'Raw Data'!T$2:T$145)+SUMIF('Raw Data'!$J$2:$J$145,$A34,'Raw Data'!T$2:T$145)+SUMIF('Raw Data'!$K$2:$K$145,$A34,'Raw Data'!T$2:T$145)+SUMIF('Raw Data'!$L$2:$L$145,$A34,'Raw Data'!T$2:T$145)+SUMIF('Raw Data'!$M$2:$M$145,$A34,'Raw Data'!T$2:T$145)+SUMIF('Raw Data'!$N$2:$N$145,$A34,'Raw Data'!T$2:T$145)+SUMIF('Raw Data'!$O$2:$O$145,$A34,'Raw Data'!T$2:T$145)</f>
        <v>109602</v>
      </c>
      <c r="G34">
        <f>SUMIF('Raw Data'!$A$2:$A$145,$A34,'Raw Data'!U$2:U$145)+SUMIF('Raw Data'!$B$2:$B$145,$A34,'Raw Data'!U$2:U$145)+SUMIF('Raw Data'!$C$2:$C$145,$A34,'Raw Data'!U$2:U$145)+SUMIF('Raw Data'!$D$2:$D$145,$A34,'Raw Data'!U$2:U$145)+SUMIF('Raw Data'!$E$2:$E$145,$A34,'Raw Data'!U$2:U$145)+SUMIF('Raw Data'!$F$2:$F$145,$A34,'Raw Data'!U$2:U$145)+SUMIF('Raw Data'!$G$2:$G$145,$A34,'Raw Data'!U$2:U$145)+SUMIF('Raw Data'!$H$2:$H$145,$A34,'Raw Data'!U$2:U$145)+SUMIF('Raw Data'!$I$2:$I$145,$A34,'Raw Data'!U$2:U$145)+SUMIF('Raw Data'!$J$2:$J$145,$A34,'Raw Data'!U$2:U$145)+SUMIF('Raw Data'!$K$2:$K$145,$A34,'Raw Data'!U$2:U$145)+SUMIF('Raw Data'!$L$2:$L$145,$A34,'Raw Data'!U$2:U$145)+SUMIF('Raw Data'!$M$2:$M$145,$A34,'Raw Data'!U$2:U$145)+SUMIF('Raw Data'!$N$2:$N$145,$A34,'Raw Data'!U$2:U$145)+SUMIF('Raw Data'!$O$2:$O$145,$A34,'Raw Data'!U$2:U$145)</f>
        <v>110431</v>
      </c>
      <c r="H34">
        <f>SUMIF('Raw Data'!$A$2:$A$145,$A34,'Raw Data'!V$2:V$145)+SUMIF('Raw Data'!$B$2:$B$145,$A34,'Raw Data'!V$2:V$145)+SUMIF('Raw Data'!$C$2:$C$145,$A34,'Raw Data'!V$2:V$145)+SUMIF('Raw Data'!$D$2:$D$145,$A34,'Raw Data'!V$2:V$145)+SUMIF('Raw Data'!$E$2:$E$145,$A34,'Raw Data'!V$2:V$145)+SUMIF('Raw Data'!$F$2:$F$145,$A34,'Raw Data'!V$2:V$145)+SUMIF('Raw Data'!$G$2:$G$145,$A34,'Raw Data'!V$2:V$145)+SUMIF('Raw Data'!$H$2:$H$145,$A34,'Raw Data'!V$2:V$145)+SUMIF('Raw Data'!$I$2:$I$145,$A34,'Raw Data'!V$2:V$145)+SUMIF('Raw Data'!$J$2:$J$145,$A34,'Raw Data'!V$2:V$145)+SUMIF('Raw Data'!$K$2:$K$145,$A34,'Raw Data'!V$2:V$145)+SUMIF('Raw Data'!$L$2:$L$145,$A34,'Raw Data'!V$2:V$145)+SUMIF('Raw Data'!$M$2:$M$145,$A34,'Raw Data'!V$2:V$145)+SUMIF('Raw Data'!$N$2:$N$145,$A34,'Raw Data'!V$2:V$145)+SUMIF('Raw Data'!$O$2:$O$145,$A34,'Raw Data'!V$2:V$145)</f>
        <v>111500</v>
      </c>
      <c r="I34">
        <f>SUMIF('Raw Data'!$A$2:$A$145,$A34,'Raw Data'!W$2:W$145)+SUMIF('Raw Data'!$B$2:$B$145,$A34,'Raw Data'!W$2:W$145)+SUMIF('Raw Data'!$C$2:$C$145,$A34,'Raw Data'!W$2:W$145)+SUMIF('Raw Data'!$D$2:$D$145,$A34,'Raw Data'!W$2:W$145)+SUMIF('Raw Data'!$E$2:$E$145,$A34,'Raw Data'!W$2:W$145)+SUMIF('Raw Data'!$F$2:$F$145,$A34,'Raw Data'!W$2:W$145)+SUMIF('Raw Data'!$G$2:$G$145,$A34,'Raw Data'!W$2:W$145)+SUMIF('Raw Data'!$H$2:$H$145,$A34,'Raw Data'!W$2:W$145)+SUMIF('Raw Data'!$I$2:$I$145,$A34,'Raw Data'!W$2:W$145)+SUMIF('Raw Data'!$J$2:$J$145,$A34,'Raw Data'!W$2:W$145)+SUMIF('Raw Data'!$K$2:$K$145,$A34,'Raw Data'!W$2:W$145)+SUMIF('Raw Data'!$L$2:$L$145,$A34,'Raw Data'!W$2:W$145)+SUMIF('Raw Data'!$M$2:$M$145,$A34,'Raw Data'!W$2:W$145)+SUMIF('Raw Data'!$N$2:$N$145,$A34,'Raw Data'!W$2:W$145)+SUMIF('Raw Data'!$O$2:$O$145,$A34,'Raw Data'!W$2:W$145)</f>
        <v>112252</v>
      </c>
      <c r="J34">
        <f>SUMIF('Raw Data'!$A$2:$A$145,$A34,'Raw Data'!X$2:X$145)+SUMIF('Raw Data'!$B$2:$B$145,$A34,'Raw Data'!X$2:X$145)+SUMIF('Raw Data'!$C$2:$C$145,$A34,'Raw Data'!X$2:X$145)+SUMIF('Raw Data'!$D$2:$D$145,$A34,'Raw Data'!X$2:X$145)+SUMIF('Raw Data'!$E$2:$E$145,$A34,'Raw Data'!X$2:X$145)+SUMIF('Raw Data'!$F$2:$F$145,$A34,'Raw Data'!X$2:X$145)+SUMIF('Raw Data'!$G$2:$G$145,$A34,'Raw Data'!X$2:X$145)+SUMIF('Raw Data'!$H$2:$H$145,$A34,'Raw Data'!X$2:X$145)+SUMIF('Raw Data'!$I$2:$I$145,$A34,'Raw Data'!X$2:X$145)+SUMIF('Raw Data'!$J$2:$J$145,$A34,'Raw Data'!X$2:X$145)+SUMIF('Raw Data'!$K$2:$K$145,$A34,'Raw Data'!X$2:X$145)+SUMIF('Raw Data'!$L$2:$L$145,$A34,'Raw Data'!X$2:X$145)+SUMIF('Raw Data'!$M$2:$M$145,$A34,'Raw Data'!X$2:X$145)+SUMIF('Raw Data'!$N$2:$N$145,$A34,'Raw Data'!X$2:X$145)+SUMIF('Raw Data'!$O$2:$O$145,$A34,'Raw Data'!X$2:X$145)</f>
        <v>112448</v>
      </c>
      <c r="K34">
        <f>SUMIF('Raw Data'!$A$2:$A$145,$A34,'Raw Data'!Y$2:Y$145)+SUMIF('Raw Data'!$B$2:$B$145,$A34,'Raw Data'!Y$2:Y$145)+SUMIF('Raw Data'!$C$2:$C$145,$A34,'Raw Data'!Y$2:Y$145)+SUMIF('Raw Data'!$D$2:$D$145,$A34,'Raw Data'!Y$2:Y$145)+SUMIF('Raw Data'!$E$2:$E$145,$A34,'Raw Data'!Y$2:Y$145)+SUMIF('Raw Data'!$F$2:$F$145,$A34,'Raw Data'!Y$2:Y$145)+SUMIF('Raw Data'!$G$2:$G$145,$A34,'Raw Data'!Y$2:Y$145)+SUMIF('Raw Data'!$H$2:$H$145,$A34,'Raw Data'!Y$2:Y$145)+SUMIF('Raw Data'!$I$2:$I$145,$A34,'Raw Data'!Y$2:Y$145)+SUMIF('Raw Data'!$J$2:$J$145,$A34,'Raw Data'!Y$2:Y$145)+SUMIF('Raw Data'!$K$2:$K$145,$A34,'Raw Data'!Y$2:Y$145)+SUMIF('Raw Data'!$L$2:$L$145,$A34,'Raw Data'!Y$2:Y$145)+SUMIF('Raw Data'!$M$2:$M$145,$A34,'Raw Data'!Y$2:Y$145)+SUMIF('Raw Data'!$N$2:$N$145,$A34,'Raw Data'!Y$2:Y$145)+SUMIF('Raw Data'!$O$2:$O$145,$A34,'Raw Data'!Y$2:Y$145)</f>
        <v>113666</v>
      </c>
      <c r="L34">
        <f>SUMIF('Raw Data'!$A$2:$A$145,$A34,'Raw Data'!Z$2:Z$145)+SUMIF('Raw Data'!$B$2:$B$145,$A34,'Raw Data'!Z$2:Z$145)+SUMIF('Raw Data'!$C$2:$C$145,$A34,'Raw Data'!Z$2:Z$145)+SUMIF('Raw Data'!$D$2:$D$145,$A34,'Raw Data'!Z$2:Z$145)+SUMIF('Raw Data'!$E$2:$E$145,$A34,'Raw Data'!Z$2:Z$145)+SUMIF('Raw Data'!$F$2:$F$145,$A34,'Raw Data'!Z$2:Z$145)+SUMIF('Raw Data'!$G$2:$G$145,$A34,'Raw Data'!Z$2:Z$145)+SUMIF('Raw Data'!$H$2:$H$145,$A34,'Raw Data'!Z$2:Z$145)+SUMIF('Raw Data'!$I$2:$I$145,$A34,'Raw Data'!Z$2:Z$145)+SUMIF('Raw Data'!$J$2:$J$145,$A34,'Raw Data'!Z$2:Z$145)+SUMIF('Raw Data'!$K$2:$K$145,$A34,'Raw Data'!Z$2:Z$145)+SUMIF('Raw Data'!$L$2:$L$145,$A34,'Raw Data'!Z$2:Z$145)+SUMIF('Raw Data'!$M$2:$M$145,$A34,'Raw Data'!Z$2:Z$145)+SUMIF('Raw Data'!$N$2:$N$145,$A34,'Raw Data'!Z$2:Z$145)+SUMIF('Raw Data'!$O$2:$O$145,$A34,'Raw Data'!Z$2:Z$145)</f>
        <v>114503</v>
      </c>
      <c r="M34">
        <f>SUMIF('Raw Data'!$A$2:$A$145,$A34,'Raw Data'!AA$2:AA$145)+SUMIF('Raw Data'!$B$2:$B$145,$A34,'Raw Data'!AA$2:AA$145)+SUMIF('Raw Data'!$C$2:$C$145,$A34,'Raw Data'!AA$2:AA$145)+SUMIF('Raw Data'!$D$2:$D$145,$A34,'Raw Data'!AA$2:AA$145)+SUMIF('Raw Data'!$E$2:$E$145,$A34,'Raw Data'!AA$2:AA$145)+SUMIF('Raw Data'!$F$2:$F$145,$A34,'Raw Data'!AA$2:AA$145)+SUMIF('Raw Data'!$G$2:$G$145,$A34,'Raw Data'!AA$2:AA$145)+SUMIF('Raw Data'!$H$2:$H$145,$A34,'Raw Data'!AA$2:AA$145)+SUMIF('Raw Data'!$I$2:$I$145,$A34,'Raw Data'!AA$2:AA$145)+SUMIF('Raw Data'!$J$2:$J$145,$A34,'Raw Data'!AA$2:AA$145)+SUMIF('Raw Data'!$K$2:$K$145,$A34,'Raw Data'!AA$2:AA$145)+SUMIF('Raw Data'!$L$2:$L$145,$A34,'Raw Data'!AA$2:AA$145)+SUMIF('Raw Data'!$M$2:$M$145,$A34,'Raw Data'!AA$2:AA$145)+SUMIF('Raw Data'!$N$2:$N$145,$A34,'Raw Data'!AA$2:AA$145)+SUMIF('Raw Data'!$O$2:$O$145,$A34,'Raw Data'!AA$2:AA$145)</f>
        <v>115219</v>
      </c>
      <c r="N34">
        <f>SUMIF('Raw Data'!$A$2:$A$145,$A34,'Raw Data'!AB$2:AB$145)+SUMIF('Raw Data'!$B$2:$B$145,$A34,'Raw Data'!AB$2:AB$145)+SUMIF('Raw Data'!$C$2:$C$145,$A34,'Raw Data'!AB$2:AB$145)+SUMIF('Raw Data'!$D$2:$D$145,$A34,'Raw Data'!AB$2:AB$145)+SUMIF('Raw Data'!$E$2:$E$145,$A34,'Raw Data'!AB$2:AB$145)+SUMIF('Raw Data'!$F$2:$F$145,$A34,'Raw Data'!AB$2:AB$145)+SUMIF('Raw Data'!$G$2:$G$145,$A34,'Raw Data'!AB$2:AB$145)+SUMIF('Raw Data'!$H$2:$H$145,$A34,'Raw Data'!AB$2:AB$145)+SUMIF('Raw Data'!$I$2:$I$145,$A34,'Raw Data'!AB$2:AB$145)+SUMIF('Raw Data'!$J$2:$J$145,$A34,'Raw Data'!AB$2:AB$145)+SUMIF('Raw Data'!$K$2:$K$145,$A34,'Raw Data'!AB$2:AB$145)+SUMIF('Raw Data'!$L$2:$L$145,$A34,'Raw Data'!AB$2:AB$145)+SUMIF('Raw Data'!$M$2:$M$145,$A34,'Raw Data'!AB$2:AB$145)+SUMIF('Raw Data'!$N$2:$N$145,$A34,'Raw Data'!AB$2:AB$145)+SUMIF('Raw Data'!$O$2:$O$145,$A34,'Raw Data'!AB$2:AB$145)</f>
        <v>115992</v>
      </c>
      <c r="O34">
        <f>SUMIF('Raw Data'!$A$2:$A$145,$A34,'Raw Data'!AC$2:AC$145)+SUMIF('Raw Data'!$B$2:$B$145,$A34,'Raw Data'!AC$2:AC$145)+SUMIF('Raw Data'!$C$2:$C$145,$A34,'Raw Data'!AC$2:AC$145)+SUMIF('Raw Data'!$D$2:$D$145,$A34,'Raw Data'!AC$2:AC$145)+SUMIF('Raw Data'!$E$2:$E$145,$A34,'Raw Data'!AC$2:AC$145)+SUMIF('Raw Data'!$F$2:$F$145,$A34,'Raw Data'!AC$2:AC$145)+SUMIF('Raw Data'!$G$2:$G$145,$A34,'Raw Data'!AC$2:AC$145)+SUMIF('Raw Data'!$H$2:$H$145,$A34,'Raw Data'!AC$2:AC$145)+SUMIF('Raw Data'!$I$2:$I$145,$A34,'Raw Data'!AC$2:AC$145)+SUMIF('Raw Data'!$J$2:$J$145,$A34,'Raw Data'!AC$2:AC$145)+SUMIF('Raw Data'!$K$2:$K$145,$A34,'Raw Data'!AC$2:AC$145)+SUMIF('Raw Data'!$L$2:$L$145,$A34,'Raw Data'!AC$2:AC$145)+SUMIF('Raw Data'!$M$2:$M$145,$A34,'Raw Data'!AC$2:AC$145)+SUMIF('Raw Data'!$N$2:$N$145,$A34,'Raw Data'!AC$2:AC$145)+SUMIF('Raw Data'!$O$2:$O$145,$A34,'Raw Data'!AC$2:AC$145)</f>
        <v>116213</v>
      </c>
      <c r="P34">
        <f>SUMIF('Raw Data'!$A$2:$A$145,$A34,'Raw Data'!AD$2:AD$145)+SUMIF('Raw Data'!$B$2:$B$145,$A34,'Raw Data'!AD$2:AD$145)+SUMIF('Raw Data'!$C$2:$C$145,$A34,'Raw Data'!AD$2:AD$145)+SUMIF('Raw Data'!$D$2:$D$145,$A34,'Raw Data'!AD$2:AD$145)+SUMIF('Raw Data'!$E$2:$E$145,$A34,'Raw Data'!AD$2:AD$145)+SUMIF('Raw Data'!$F$2:$F$145,$A34,'Raw Data'!AD$2:AD$145)+SUMIF('Raw Data'!$G$2:$G$145,$A34,'Raw Data'!AD$2:AD$145)+SUMIF('Raw Data'!$H$2:$H$145,$A34,'Raw Data'!AD$2:AD$145)+SUMIF('Raw Data'!$I$2:$I$145,$A34,'Raw Data'!AD$2:AD$145)+SUMIF('Raw Data'!$J$2:$J$145,$A34,'Raw Data'!AD$2:AD$145)+SUMIF('Raw Data'!$K$2:$K$145,$A34,'Raw Data'!AD$2:AD$145)+SUMIF('Raw Data'!$L$2:$L$145,$A34,'Raw Data'!AD$2:AD$145)+SUMIF('Raw Data'!$M$2:$M$145,$A34,'Raw Data'!AD$2:AD$145)+SUMIF('Raw Data'!$N$2:$N$145,$A34,'Raw Data'!AD$2:AD$145)+SUMIF('Raw Data'!$O$2:$O$145,$A34,'Raw Data'!AD$2:AD$145)</f>
        <v>117048</v>
      </c>
      <c r="Q34">
        <f>SUMIF('Raw Data'!$A$2:$A$145,$A34,'Raw Data'!AE$2:AE$145)+SUMIF('Raw Data'!$B$2:$B$145,$A34,'Raw Data'!AE$2:AE$145)+SUMIF('Raw Data'!$C$2:$C$145,$A34,'Raw Data'!AE$2:AE$145)+SUMIF('Raw Data'!$D$2:$D$145,$A34,'Raw Data'!AE$2:AE$145)+SUMIF('Raw Data'!$E$2:$E$145,$A34,'Raw Data'!AE$2:AE$145)+SUMIF('Raw Data'!$F$2:$F$145,$A34,'Raw Data'!AE$2:AE$145)+SUMIF('Raw Data'!$G$2:$G$145,$A34,'Raw Data'!AE$2:AE$145)+SUMIF('Raw Data'!$H$2:$H$145,$A34,'Raw Data'!AE$2:AE$145)+SUMIF('Raw Data'!$I$2:$I$145,$A34,'Raw Data'!AE$2:AE$145)+SUMIF('Raw Data'!$J$2:$J$145,$A34,'Raw Data'!AE$2:AE$145)+SUMIF('Raw Data'!$K$2:$K$145,$A34,'Raw Data'!AE$2:AE$145)+SUMIF('Raw Data'!$L$2:$L$145,$A34,'Raw Data'!AE$2:AE$145)+SUMIF('Raw Data'!$M$2:$M$145,$A34,'Raw Data'!AE$2:AE$145)+SUMIF('Raw Data'!$N$2:$N$145,$A34,'Raw Data'!AE$2:AE$145)+SUMIF('Raw Data'!$O$2:$O$145,$A34,'Raw Data'!AE$2:AE$145)</f>
        <v>118066</v>
      </c>
      <c r="R34">
        <f>SUMIF('Raw Data'!$A$2:$A$145,$A34,'Raw Data'!AF$2:AF$145)+SUMIF('Raw Data'!$B$2:$B$145,$A34,'Raw Data'!AF$2:AF$145)+SUMIF('Raw Data'!$C$2:$C$145,$A34,'Raw Data'!AF$2:AF$145)+SUMIF('Raw Data'!$D$2:$D$145,$A34,'Raw Data'!AF$2:AF$145)+SUMIF('Raw Data'!$E$2:$E$145,$A34,'Raw Data'!AF$2:AF$145)+SUMIF('Raw Data'!$F$2:$F$145,$A34,'Raw Data'!AF$2:AF$145)+SUMIF('Raw Data'!$G$2:$G$145,$A34,'Raw Data'!AF$2:AF$145)+SUMIF('Raw Data'!$H$2:$H$145,$A34,'Raw Data'!AF$2:AF$145)+SUMIF('Raw Data'!$I$2:$I$145,$A34,'Raw Data'!AF$2:AF$145)+SUMIF('Raw Data'!$J$2:$J$145,$A34,'Raw Data'!AF$2:AF$145)+SUMIF('Raw Data'!$K$2:$K$145,$A34,'Raw Data'!AF$2:AF$145)+SUMIF('Raw Data'!$L$2:$L$145,$A34,'Raw Data'!AF$2:AF$145)+SUMIF('Raw Data'!$M$2:$M$145,$A34,'Raw Data'!AF$2:AF$145)+SUMIF('Raw Data'!$N$2:$N$145,$A34,'Raw Data'!AF$2:AF$145)+SUMIF('Raw Data'!$O$2:$O$145,$A34,'Raw Data'!AF$2:AF$145)</f>
        <v>118421</v>
      </c>
      <c r="S34">
        <f>SUMIF('Raw Data'!$A$2:$A$145,$A34,'Raw Data'!AG$2:AG$145)+SUMIF('Raw Data'!$B$2:$B$145,$A34,'Raw Data'!AG$2:AG$145)+SUMIF('Raw Data'!$C$2:$C$145,$A34,'Raw Data'!AG$2:AG$145)+SUMIF('Raw Data'!$D$2:$D$145,$A34,'Raw Data'!AG$2:AG$145)+SUMIF('Raw Data'!$E$2:$E$145,$A34,'Raw Data'!AG$2:AG$145)+SUMIF('Raw Data'!$F$2:$F$145,$A34,'Raw Data'!AG$2:AG$145)+SUMIF('Raw Data'!$G$2:$G$145,$A34,'Raw Data'!AG$2:AG$145)+SUMIF('Raw Data'!$H$2:$H$145,$A34,'Raw Data'!AG$2:AG$145)+SUMIF('Raw Data'!$I$2:$I$145,$A34,'Raw Data'!AG$2:AG$145)+SUMIF('Raw Data'!$J$2:$J$145,$A34,'Raw Data'!AG$2:AG$145)+SUMIF('Raw Data'!$K$2:$K$145,$A34,'Raw Data'!AG$2:AG$145)+SUMIF('Raw Data'!$L$2:$L$145,$A34,'Raw Data'!AG$2:AG$145)+SUMIF('Raw Data'!$M$2:$M$145,$A34,'Raw Data'!AG$2:AG$145)+SUMIF('Raw Data'!$N$2:$N$145,$A34,'Raw Data'!AG$2:AG$145)+SUMIF('Raw Data'!$O$2:$O$145,$A34,'Raw Data'!AG$2:AG$145)</f>
        <v>118420</v>
      </c>
      <c r="T34">
        <f>SUMIF('Raw Data'!$A$2:$A$145,$A34,'Raw Data'!AH$2:AH$145)+SUMIF('Raw Data'!$B$2:$B$145,$A34,'Raw Data'!AH$2:AH$145)+SUMIF('Raw Data'!$C$2:$C$145,$A34,'Raw Data'!AH$2:AH$145)+SUMIF('Raw Data'!$D$2:$D$145,$A34,'Raw Data'!AH$2:AH$145)+SUMIF('Raw Data'!$E$2:$E$145,$A34,'Raw Data'!AH$2:AH$145)+SUMIF('Raw Data'!$F$2:$F$145,$A34,'Raw Data'!AH$2:AH$145)+SUMIF('Raw Data'!$G$2:$G$145,$A34,'Raw Data'!AH$2:AH$145)+SUMIF('Raw Data'!$H$2:$H$145,$A34,'Raw Data'!AH$2:AH$145)+SUMIF('Raw Data'!$I$2:$I$145,$A34,'Raw Data'!AH$2:AH$145)+SUMIF('Raw Data'!$J$2:$J$145,$A34,'Raw Data'!AH$2:AH$145)+SUMIF('Raw Data'!$K$2:$K$145,$A34,'Raw Data'!AH$2:AH$145)+SUMIF('Raw Data'!$L$2:$L$145,$A34,'Raw Data'!AH$2:AH$145)+SUMIF('Raw Data'!$M$2:$M$145,$A34,'Raw Data'!AH$2:AH$145)+SUMIF('Raw Data'!$N$2:$N$145,$A34,'Raw Data'!AH$2:AH$145)+SUMIF('Raw Data'!$O$2:$O$145,$A34,'Raw Data'!AH$2:AH$145)</f>
        <v>118494</v>
      </c>
      <c r="U34">
        <f>SUMIF('Raw Data'!$A$2:$A$145,$A34,'Raw Data'!AI$2:AI$145)+SUMIF('Raw Data'!$B$2:$B$145,$A34,'Raw Data'!AI$2:AI$145)+SUMIF('Raw Data'!$C$2:$C$145,$A34,'Raw Data'!AI$2:AI$145)+SUMIF('Raw Data'!$D$2:$D$145,$A34,'Raw Data'!AI$2:AI$145)+SUMIF('Raw Data'!$E$2:$E$145,$A34,'Raw Data'!AI$2:AI$145)+SUMIF('Raw Data'!$F$2:$F$145,$A34,'Raw Data'!AI$2:AI$145)+SUMIF('Raw Data'!$G$2:$G$145,$A34,'Raw Data'!AI$2:AI$145)+SUMIF('Raw Data'!$H$2:$H$145,$A34,'Raw Data'!AI$2:AI$145)+SUMIF('Raw Data'!$I$2:$I$145,$A34,'Raw Data'!AI$2:AI$145)+SUMIF('Raw Data'!$J$2:$J$145,$A34,'Raw Data'!AI$2:AI$145)+SUMIF('Raw Data'!$K$2:$K$145,$A34,'Raw Data'!AI$2:AI$145)+SUMIF('Raw Data'!$L$2:$L$145,$A34,'Raw Data'!AI$2:AI$145)+SUMIF('Raw Data'!$M$2:$M$145,$A34,'Raw Data'!AI$2:AI$145)+SUMIF('Raw Data'!$N$2:$N$145,$A34,'Raw Data'!AI$2:AI$145)+SUMIF('Raw Data'!$O$2:$O$145,$A34,'Raw Data'!AI$2:AI$145)</f>
        <v>118867</v>
      </c>
      <c r="V34">
        <f>SUMIF('Raw Data'!$A$2:$A$145,$A34,'Raw Data'!AJ$2:AJ$145)+SUMIF('Raw Data'!$B$2:$B$145,$A34,'Raw Data'!AJ$2:AJ$145)+SUMIF('Raw Data'!$C$2:$C$145,$A34,'Raw Data'!AJ$2:AJ$145)+SUMIF('Raw Data'!$D$2:$D$145,$A34,'Raw Data'!AJ$2:AJ$145)+SUMIF('Raw Data'!$E$2:$E$145,$A34,'Raw Data'!AJ$2:AJ$145)+SUMIF('Raw Data'!$F$2:$F$145,$A34,'Raw Data'!AJ$2:AJ$145)+SUMIF('Raw Data'!$G$2:$G$145,$A34,'Raw Data'!AJ$2:AJ$145)+SUMIF('Raw Data'!$H$2:$H$145,$A34,'Raw Data'!AJ$2:AJ$145)+SUMIF('Raw Data'!$I$2:$I$145,$A34,'Raw Data'!AJ$2:AJ$145)+SUMIF('Raw Data'!$J$2:$J$145,$A34,'Raw Data'!AJ$2:AJ$145)+SUMIF('Raw Data'!$K$2:$K$145,$A34,'Raw Data'!AJ$2:AJ$145)+SUMIF('Raw Data'!$L$2:$L$145,$A34,'Raw Data'!AJ$2:AJ$145)+SUMIF('Raw Data'!$M$2:$M$145,$A34,'Raw Data'!AJ$2:AJ$145)+SUMIF('Raw Data'!$N$2:$N$145,$A34,'Raw Data'!AJ$2:AJ$145)+SUMIF('Raw Data'!$O$2:$O$145,$A34,'Raw Data'!AJ$2:AJ$145)</f>
        <v>119570</v>
      </c>
      <c r="W34">
        <f>SUMIF('Raw Data'!$A$2:$A$145,$A34,'Raw Data'!AK$2:AK$145)+SUMIF('Raw Data'!$B$2:$B$145,$A34,'Raw Data'!AK$2:AK$145)+SUMIF('Raw Data'!$C$2:$C$145,$A34,'Raw Data'!AK$2:AK$145)+SUMIF('Raw Data'!$D$2:$D$145,$A34,'Raw Data'!AK$2:AK$145)+SUMIF('Raw Data'!$E$2:$E$145,$A34,'Raw Data'!AK$2:AK$145)+SUMIF('Raw Data'!$F$2:$F$145,$A34,'Raw Data'!AK$2:AK$145)+SUMIF('Raw Data'!$G$2:$G$145,$A34,'Raw Data'!AK$2:AK$145)+SUMIF('Raw Data'!$H$2:$H$145,$A34,'Raw Data'!AK$2:AK$145)+SUMIF('Raw Data'!$I$2:$I$145,$A34,'Raw Data'!AK$2:AK$145)+SUMIF('Raw Data'!$J$2:$J$145,$A34,'Raw Data'!AK$2:AK$145)+SUMIF('Raw Data'!$K$2:$K$145,$A34,'Raw Data'!AK$2:AK$145)+SUMIF('Raw Data'!$L$2:$L$145,$A34,'Raw Data'!AK$2:AK$145)+SUMIF('Raw Data'!$M$2:$M$145,$A34,'Raw Data'!AK$2:AK$145)+SUMIF('Raw Data'!$N$2:$N$145,$A34,'Raw Data'!AK$2:AK$145)+SUMIF('Raw Data'!$O$2:$O$145,$A34,'Raw Data'!AK$2:AK$145)</f>
        <v>119706</v>
      </c>
      <c r="X34">
        <f>SUMIF('Raw Data'!$A$2:$A$145,$A34,'Raw Data'!AL$2:AL$145)+SUMIF('Raw Data'!$B$2:$B$145,$A34,'Raw Data'!AL$2:AL$145)+SUMIF('Raw Data'!$C$2:$C$145,$A34,'Raw Data'!AL$2:AL$145)+SUMIF('Raw Data'!$D$2:$D$145,$A34,'Raw Data'!AL$2:AL$145)+SUMIF('Raw Data'!$E$2:$E$145,$A34,'Raw Data'!AL$2:AL$145)+SUMIF('Raw Data'!$F$2:$F$145,$A34,'Raw Data'!AL$2:AL$145)+SUMIF('Raw Data'!$G$2:$G$145,$A34,'Raw Data'!AL$2:AL$145)+SUMIF('Raw Data'!$H$2:$H$145,$A34,'Raw Data'!AL$2:AL$145)+SUMIF('Raw Data'!$I$2:$I$145,$A34,'Raw Data'!AL$2:AL$145)+SUMIF('Raw Data'!$J$2:$J$145,$A34,'Raw Data'!AL$2:AL$145)+SUMIF('Raw Data'!$K$2:$K$145,$A34,'Raw Data'!AL$2:AL$145)+SUMIF('Raw Data'!$L$2:$L$145,$A34,'Raw Data'!AL$2:AL$145)+SUMIF('Raw Data'!$M$2:$M$145,$A34,'Raw Data'!AL$2:AL$145)+SUMIF('Raw Data'!$N$2:$N$145,$A34,'Raw Data'!AL$2:AL$145)+SUMIF('Raw Data'!$O$2:$O$145,$A34,'Raw Data'!AL$2:AL$145)</f>
        <v>120508</v>
      </c>
      <c r="Y34">
        <f>SUMIF('Raw Data'!$A$2:$A$145,$A34,'Raw Data'!AM$2:AM$145)+SUMIF('Raw Data'!$B$2:$B$145,$A34,'Raw Data'!AM$2:AM$145)+SUMIF('Raw Data'!$C$2:$C$145,$A34,'Raw Data'!AM$2:AM$145)+SUMIF('Raw Data'!$D$2:$D$145,$A34,'Raw Data'!AM$2:AM$145)+SUMIF('Raw Data'!$E$2:$E$145,$A34,'Raw Data'!AM$2:AM$145)+SUMIF('Raw Data'!$F$2:$F$145,$A34,'Raw Data'!AM$2:AM$145)+SUMIF('Raw Data'!$G$2:$G$145,$A34,'Raw Data'!AM$2:AM$145)+SUMIF('Raw Data'!$H$2:$H$145,$A34,'Raw Data'!AM$2:AM$145)+SUMIF('Raw Data'!$I$2:$I$145,$A34,'Raw Data'!AM$2:AM$145)+SUMIF('Raw Data'!$J$2:$J$145,$A34,'Raw Data'!AM$2:AM$145)+SUMIF('Raw Data'!$K$2:$K$145,$A34,'Raw Data'!AM$2:AM$145)+SUMIF('Raw Data'!$L$2:$L$145,$A34,'Raw Data'!AM$2:AM$145)+SUMIF('Raw Data'!$M$2:$M$145,$A34,'Raw Data'!AM$2:AM$145)+SUMIF('Raw Data'!$N$2:$N$145,$A34,'Raw Data'!AM$2:AM$145)+SUMIF('Raw Data'!$O$2:$O$145,$A34,'Raw Data'!AM$2:AM$145)</f>
        <v>121361</v>
      </c>
    </row>
    <row r="35" spans="1:25" x14ac:dyDescent="0.3">
      <c r="A35" s="1" t="s">
        <v>22</v>
      </c>
      <c r="B35" s="1">
        <f t="shared" ref="B35:Y35" si="5">B1</f>
        <v>39448</v>
      </c>
      <c r="C35" s="1">
        <f t="shared" si="5"/>
        <v>39479</v>
      </c>
      <c r="D35" s="1">
        <f t="shared" si="5"/>
        <v>39508</v>
      </c>
      <c r="E35" s="1">
        <f t="shared" si="5"/>
        <v>39539</v>
      </c>
      <c r="F35" s="1">
        <f t="shared" si="5"/>
        <v>39569</v>
      </c>
      <c r="G35" s="1">
        <f t="shared" si="5"/>
        <v>39600</v>
      </c>
      <c r="H35" s="1">
        <f t="shared" si="5"/>
        <v>39630</v>
      </c>
      <c r="I35" s="1">
        <f t="shared" si="5"/>
        <v>39661</v>
      </c>
      <c r="J35" s="1">
        <f t="shared" si="5"/>
        <v>39692</v>
      </c>
      <c r="K35" s="1">
        <f t="shared" si="5"/>
        <v>39722</v>
      </c>
      <c r="L35" s="1">
        <f t="shared" si="5"/>
        <v>39753</v>
      </c>
      <c r="M35" s="1">
        <f t="shared" si="5"/>
        <v>39783</v>
      </c>
      <c r="N35" s="1">
        <f t="shared" si="5"/>
        <v>39814</v>
      </c>
      <c r="O35" s="1">
        <f t="shared" si="5"/>
        <v>39845</v>
      </c>
      <c r="P35" s="1">
        <f t="shared" si="5"/>
        <v>39873</v>
      </c>
      <c r="Q35" s="1">
        <f t="shared" si="5"/>
        <v>39904</v>
      </c>
      <c r="R35" s="1">
        <f t="shared" si="5"/>
        <v>39934</v>
      </c>
      <c r="S35" s="1">
        <f t="shared" si="5"/>
        <v>39965</v>
      </c>
      <c r="T35" s="1">
        <f t="shared" si="5"/>
        <v>39995</v>
      </c>
      <c r="U35" s="1">
        <f t="shared" si="5"/>
        <v>40026</v>
      </c>
      <c r="V35" s="1">
        <f t="shared" si="5"/>
        <v>40057</v>
      </c>
      <c r="W35" s="1">
        <f t="shared" si="5"/>
        <v>40087</v>
      </c>
      <c r="X35" s="1">
        <f t="shared" si="5"/>
        <v>40118</v>
      </c>
      <c r="Y35" s="1">
        <f t="shared" si="5"/>
        <v>40148</v>
      </c>
    </row>
    <row r="36" spans="1:25" x14ac:dyDescent="0.3">
      <c r="A36" s="1" t="s">
        <v>23</v>
      </c>
      <c r="C36">
        <f t="shared" ref="C36:Y36" si="6">C34/B34-1</f>
        <v>1.0293073244638018E-2</v>
      </c>
      <c r="D36">
        <f t="shared" si="6"/>
        <v>4.1990027368499216E-3</v>
      </c>
      <c r="E36">
        <f t="shared" si="6"/>
        <v>1.1853649430651592E-2</v>
      </c>
      <c r="F36">
        <f t="shared" si="6"/>
        <v>1.0995295636933911E-2</v>
      </c>
      <c r="G36">
        <f t="shared" si="6"/>
        <v>7.5637305888578421E-3</v>
      </c>
      <c r="H36">
        <f t="shared" si="6"/>
        <v>9.6802528275574673E-3</v>
      </c>
      <c r="I36">
        <f t="shared" si="6"/>
        <v>6.7443946188341375E-3</v>
      </c>
      <c r="J36">
        <f t="shared" si="6"/>
        <v>1.7460713394861216E-3</v>
      </c>
      <c r="K36">
        <f t="shared" si="6"/>
        <v>1.0831673306772815E-2</v>
      </c>
      <c r="L36">
        <f t="shared" si="6"/>
        <v>7.363679552372826E-3</v>
      </c>
      <c r="M36">
        <f t="shared" si="6"/>
        <v>6.2531112721937454E-3</v>
      </c>
      <c r="N36">
        <f t="shared" si="6"/>
        <v>6.7089629314609489E-3</v>
      </c>
      <c r="O36">
        <f t="shared" si="6"/>
        <v>1.9053038140561807E-3</v>
      </c>
      <c r="P36">
        <f t="shared" si="6"/>
        <v>7.1850825639128146E-3</v>
      </c>
      <c r="Q36">
        <f t="shared" si="6"/>
        <v>8.6972865832821711E-3</v>
      </c>
      <c r="R36">
        <f t="shared" si="6"/>
        <v>3.0067928108006292E-3</v>
      </c>
      <c r="S36">
        <f t="shared" si="6"/>
        <v>-8.444448197586496E-6</v>
      </c>
      <c r="T36">
        <f t="shared" si="6"/>
        <v>6.2489444350610768E-4</v>
      </c>
      <c r="U36">
        <f t="shared" si="6"/>
        <v>3.147838709133044E-3</v>
      </c>
      <c r="V36">
        <f t="shared" si="6"/>
        <v>5.9141729832501433E-3</v>
      </c>
      <c r="W36">
        <f t="shared" si="6"/>
        <v>1.1374090490925415E-3</v>
      </c>
      <c r="X36">
        <f t="shared" si="6"/>
        <v>6.6997477152357376E-3</v>
      </c>
      <c r="Y36">
        <f t="shared" si="6"/>
        <v>7.0783682411126314E-3</v>
      </c>
    </row>
    <row r="37" spans="1:25" x14ac:dyDescent="0.3">
      <c r="A37" s="1" t="s">
        <v>24</v>
      </c>
      <c r="B37">
        <f t="shared" ref="B37:Y37" si="7">IF(B1=$D$17,NA(),B34)</f>
        <v>105605</v>
      </c>
      <c r="C37">
        <f t="shared" si="7"/>
        <v>106692</v>
      </c>
      <c r="D37">
        <f t="shared" si="7"/>
        <v>107140</v>
      </c>
      <c r="E37">
        <f t="shared" si="7"/>
        <v>108410</v>
      </c>
      <c r="F37">
        <f t="shared" si="7"/>
        <v>109602</v>
      </c>
      <c r="G37">
        <f t="shared" si="7"/>
        <v>110431</v>
      </c>
      <c r="H37">
        <f t="shared" si="7"/>
        <v>111500</v>
      </c>
      <c r="I37">
        <f t="shared" si="7"/>
        <v>112252</v>
      </c>
      <c r="J37">
        <f t="shared" si="7"/>
        <v>112448</v>
      </c>
      <c r="K37">
        <f t="shared" si="7"/>
        <v>113666</v>
      </c>
      <c r="L37">
        <f t="shared" si="7"/>
        <v>114503</v>
      </c>
      <c r="M37">
        <f t="shared" si="7"/>
        <v>115219</v>
      </c>
      <c r="N37">
        <f t="shared" si="7"/>
        <v>115992</v>
      </c>
      <c r="O37">
        <f t="shared" si="7"/>
        <v>116213</v>
      </c>
      <c r="P37">
        <f t="shared" si="7"/>
        <v>117048</v>
      </c>
      <c r="Q37">
        <f t="shared" si="7"/>
        <v>118066</v>
      </c>
      <c r="R37">
        <f t="shared" si="7"/>
        <v>118421</v>
      </c>
      <c r="S37">
        <f t="shared" si="7"/>
        <v>118420</v>
      </c>
      <c r="T37">
        <f t="shared" si="7"/>
        <v>118494</v>
      </c>
      <c r="U37" t="e">
        <f t="shared" si="7"/>
        <v>#N/A</v>
      </c>
      <c r="V37">
        <f t="shared" si="7"/>
        <v>119570</v>
      </c>
      <c r="W37">
        <f t="shared" si="7"/>
        <v>119706</v>
      </c>
      <c r="X37">
        <f t="shared" si="7"/>
        <v>120508</v>
      </c>
      <c r="Y37">
        <f t="shared" si="7"/>
        <v>121361</v>
      </c>
    </row>
    <row r="38" spans="1:25" x14ac:dyDescent="0.3">
      <c r="A38" t="s">
        <v>25</v>
      </c>
      <c r="B38" t="e">
        <f t="shared" ref="B38:Y38" si="8">IF(B1=$D$17,B34,NA())</f>
        <v>#N/A</v>
      </c>
      <c r="C38" t="e">
        <f t="shared" si="8"/>
        <v>#N/A</v>
      </c>
      <c r="D38" t="e">
        <f t="shared" si="8"/>
        <v>#N/A</v>
      </c>
      <c r="E38" t="e">
        <f t="shared" si="8"/>
        <v>#N/A</v>
      </c>
      <c r="F38" t="e">
        <f t="shared" si="8"/>
        <v>#N/A</v>
      </c>
      <c r="G38" t="e">
        <f t="shared" si="8"/>
        <v>#N/A</v>
      </c>
      <c r="H38" t="e">
        <f t="shared" si="8"/>
        <v>#N/A</v>
      </c>
      <c r="I38" t="e">
        <f t="shared" si="8"/>
        <v>#N/A</v>
      </c>
      <c r="J38" t="e">
        <f t="shared" si="8"/>
        <v>#N/A</v>
      </c>
      <c r="K38" t="e">
        <f t="shared" si="8"/>
        <v>#N/A</v>
      </c>
      <c r="L38" t="e">
        <f t="shared" si="8"/>
        <v>#N/A</v>
      </c>
      <c r="M38" t="e">
        <f t="shared" si="8"/>
        <v>#N/A</v>
      </c>
      <c r="N38" t="e">
        <f t="shared" si="8"/>
        <v>#N/A</v>
      </c>
      <c r="O38" t="e">
        <f t="shared" si="8"/>
        <v>#N/A</v>
      </c>
      <c r="P38" t="e">
        <f t="shared" si="8"/>
        <v>#N/A</v>
      </c>
      <c r="Q38" t="e">
        <f t="shared" si="8"/>
        <v>#N/A</v>
      </c>
      <c r="R38" t="e">
        <f t="shared" si="8"/>
        <v>#N/A</v>
      </c>
      <c r="S38" t="e">
        <f t="shared" si="8"/>
        <v>#N/A</v>
      </c>
      <c r="T38" t="e">
        <f t="shared" si="8"/>
        <v>#N/A</v>
      </c>
      <c r="U38">
        <f t="shared" si="8"/>
        <v>118867</v>
      </c>
      <c r="V38" t="e">
        <f t="shared" si="8"/>
        <v>#N/A</v>
      </c>
      <c r="W38" t="e">
        <f t="shared" si="8"/>
        <v>#N/A</v>
      </c>
      <c r="X38" t="e">
        <f t="shared" si="8"/>
        <v>#N/A</v>
      </c>
      <c r="Y38" t="e">
        <f t="shared" si="8"/>
        <v>#N/A</v>
      </c>
    </row>
    <row r="40" spans="1:25" x14ac:dyDescent="0.3">
      <c r="A40" s="1" t="s">
        <v>26</v>
      </c>
      <c r="B40">
        <f>SUM('Raw Data'!P2:P145)</f>
        <v>105605</v>
      </c>
      <c r="C40">
        <f>SUM('Raw Data'!Q2:Q145)</f>
        <v>106692</v>
      </c>
      <c r="D40">
        <f>SUM('Raw Data'!R2:R145)</f>
        <v>107140</v>
      </c>
      <c r="E40">
        <f>SUM('Raw Data'!S2:S145)</f>
        <v>108410</v>
      </c>
      <c r="F40">
        <f>SUM('Raw Data'!T2:T145)</f>
        <v>109602</v>
      </c>
      <c r="G40">
        <f>SUM('Raw Data'!U2:U145)</f>
        <v>110431</v>
      </c>
      <c r="H40">
        <f>SUM('Raw Data'!V2:V145)</f>
        <v>111500</v>
      </c>
      <c r="I40">
        <f>SUM('Raw Data'!W2:W145)</f>
        <v>112252</v>
      </c>
      <c r="J40">
        <f>SUM('Raw Data'!X2:X145)</f>
        <v>112448</v>
      </c>
      <c r="K40">
        <f>SUM('Raw Data'!Y2:Y145)</f>
        <v>113666</v>
      </c>
      <c r="L40">
        <f>SUM('Raw Data'!Z2:Z145)</f>
        <v>114503</v>
      </c>
      <c r="M40">
        <f>SUM('Raw Data'!AA2:AA145)</f>
        <v>115219</v>
      </c>
      <c r="N40">
        <f>SUM('Raw Data'!AB2:AB145)</f>
        <v>115992</v>
      </c>
      <c r="O40">
        <f>SUM('Raw Data'!AC2:AC145)</f>
        <v>116213</v>
      </c>
      <c r="P40">
        <f>SUM('Raw Data'!AD2:AD145)</f>
        <v>117048</v>
      </c>
      <c r="Q40">
        <f>SUM('Raw Data'!AE2:AE145)</f>
        <v>118066</v>
      </c>
      <c r="R40">
        <f>SUM('Raw Data'!AF2:AF145)</f>
        <v>118421</v>
      </c>
      <c r="S40">
        <f>SUM('Raw Data'!AG2:AG145)</f>
        <v>118420</v>
      </c>
      <c r="T40">
        <f>SUM('Raw Data'!AH2:AH145)</f>
        <v>118494</v>
      </c>
      <c r="U40">
        <f>SUM('Raw Data'!AI2:AI145)</f>
        <v>118867</v>
      </c>
      <c r="V40">
        <f>SUM('Raw Data'!AJ2:AJ145)</f>
        <v>119570</v>
      </c>
      <c r="W40">
        <f>SUM('Raw Data'!AK2:AK145)</f>
        <v>119706</v>
      </c>
      <c r="X40">
        <f>SUM('Raw Data'!AL2:AL145)</f>
        <v>120508</v>
      </c>
      <c r="Y40">
        <f>SUM('Raw Data'!AM2:AM145)</f>
        <v>121361</v>
      </c>
    </row>
    <row r="42" spans="1:25" x14ac:dyDescent="0.3">
      <c r="A42" t="s">
        <v>27</v>
      </c>
      <c r="B42">
        <f ca="1">OFFSET(A40,0,MATCH(D17,B1:Y1,0))</f>
        <v>118867</v>
      </c>
    </row>
    <row r="43" spans="1:25" x14ac:dyDescent="0.3">
      <c r="A43" t="s">
        <v>28</v>
      </c>
      <c r="B43">
        <f ca="1">OFFSET(A40,0,MATCH(D17,C1:Y1,0))</f>
        <v>118494</v>
      </c>
    </row>
    <row r="44" spans="1:25" x14ac:dyDescent="0.3">
      <c r="A44" t="s">
        <v>29</v>
      </c>
      <c r="B44">
        <f ca="1">OFFSET(A40,0,MATCH(D17,N1:Y1,0))</f>
        <v>112252</v>
      </c>
    </row>
    <row r="46" spans="1:25" x14ac:dyDescent="0.3">
      <c r="B46" t="s">
        <v>25</v>
      </c>
      <c r="C46" t="s">
        <v>30</v>
      </c>
    </row>
    <row r="47" spans="1:25" x14ac:dyDescent="0.3">
      <c r="A47" t="s">
        <v>7</v>
      </c>
      <c r="B47">
        <f ca="1">OFFSET($A9,0,MATCH($D$17,B$1:$Y$1,0))</f>
        <v>40159</v>
      </c>
      <c r="C47">
        <f ca="1">OFFSET($A9,0,MATCH($D$17,C$1:$Y$1,0))</f>
        <v>40290</v>
      </c>
      <c r="D47">
        <f ca="1">IF(C47&gt;B47,1,0)+D46</f>
        <v>1</v>
      </c>
    </row>
    <row r="48" spans="1:25" x14ac:dyDescent="0.3">
      <c r="A48" t="s">
        <v>12</v>
      </c>
      <c r="B48">
        <f ca="1">OFFSET($A10,0,MATCH($D$17,B$1:$Y$1,0))</f>
        <v>38558</v>
      </c>
      <c r="C48">
        <f ca="1">OFFSET($A10,0,MATCH($D$17,C$1:$Y$1,0))</f>
        <v>38405</v>
      </c>
      <c r="D48">
        <f ca="1">IF(C48&gt;B48,1,0)+D47</f>
        <v>1</v>
      </c>
    </row>
    <row r="49" spans="1:4" x14ac:dyDescent="0.3">
      <c r="A49" t="s">
        <v>13</v>
      </c>
      <c r="B49">
        <f ca="1">OFFSET($A11,0,MATCH($D$17,B$1:$Y$1,0))</f>
        <v>40150</v>
      </c>
      <c r="C49">
        <f ca="1">OFFSET($A11,0,MATCH($D$17,C$1:$Y$1,0))</f>
        <v>39799</v>
      </c>
      <c r="D49">
        <f ca="1">IF(C49&gt;B49,1,0)+D48</f>
        <v>1</v>
      </c>
    </row>
    <row r="50" spans="1:4" x14ac:dyDescent="0.3">
      <c r="A50">
        <v>1</v>
      </c>
      <c r="B50" t="str">
        <f ca="1">OFFSET($A$46,MATCH(A50,$D$47:$D$49,0),0)</f>
        <v>Enterprise</v>
      </c>
    </row>
    <row r="51" spans="1:4" x14ac:dyDescent="0.3">
      <c r="A51">
        <v>2</v>
      </c>
      <c r="B51" t="e">
        <f ca="1">OFFSET($A$46,MATCH(A51,$D$47:$D$49,0),0)</f>
        <v>#N/A</v>
      </c>
    </row>
    <row r="52" spans="1:4" x14ac:dyDescent="0.3">
      <c r="A52">
        <v>3</v>
      </c>
      <c r="B52" t="e">
        <f ca="1">OFFSET($A$46,MATCH(A52,$D$47:$D$49,0),0)</f>
        <v>#N/A</v>
      </c>
    </row>
    <row r="54" spans="1:4" x14ac:dyDescent="0.3">
      <c r="A54" t="str">
        <f ca="1">OFFSET(A28,MATCH(MAX($D$29:$D$32),$D$29:$D$32,0),0)</f>
        <v>Luke Skywalker</v>
      </c>
      <c r="B54">
        <f ca="1">OFFSET(A11,MATCH(A54,$A$12:$A$15,0),MATCH($D$17,$B$1:$Y$1,0))</f>
        <v>33424</v>
      </c>
    </row>
    <row r="55" spans="1:4" x14ac:dyDescent="0.3">
      <c r="A55" t="str">
        <f ca="1">OFFSET(A22,MATCH(MAX($D$23:$D$25),$D$23:$D$25,0),0)</f>
        <v>Transponders</v>
      </c>
      <c r="B55">
        <f ca="1">OFFSET(A5,MATCH(A55,$A$6:$A$9,0),MATCH($D$17,$B$1:$Y$1,0))</f>
        <v>40787</v>
      </c>
    </row>
  </sheetData>
  <sheetProtection selectLockedCells="1"/>
  <phoneticPr fontId="1" type="noConversion"/>
  <pageMargins left="0.75" right="0.75" top="1" bottom="1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B25" sqref="B25:F25"/>
    </sheetView>
  </sheetViews>
  <sheetFormatPr defaultColWidth="0" defaultRowHeight="13.5" zeroHeight="1" x14ac:dyDescent="0.3"/>
  <cols>
    <col min="1" max="1" width="0.61328125" customWidth="1"/>
    <col min="2" max="2" width="11.23046875" customWidth="1"/>
    <col min="3" max="3" width="16.84375" customWidth="1"/>
    <col min="4" max="4" width="2.15234375" customWidth="1"/>
    <col min="5" max="5" width="11.23046875" customWidth="1"/>
    <col min="6" max="6" width="15.61328125" customWidth="1"/>
    <col min="7" max="7" width="2.15234375" customWidth="1"/>
    <col min="8" max="8" width="15" customWidth="1"/>
    <col min="9" max="9" width="40" customWidth="1"/>
    <col min="10" max="10" width="0.61328125" customWidth="1"/>
    <col min="11" max="16384" width="9" hidden="1"/>
  </cols>
  <sheetData>
    <row r="1" spans="1:10" ht="3.7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12" t="s">
        <v>31</v>
      </c>
      <c r="C2" s="13">
        <v>40026</v>
      </c>
      <c r="D2" s="3"/>
      <c r="E2" s="3"/>
      <c r="F2" s="3"/>
      <c r="G2" s="3"/>
      <c r="H2" s="10" t="s">
        <v>32</v>
      </c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12" t="s">
        <v>33</v>
      </c>
      <c r="I3" s="13" t="s">
        <v>34</v>
      </c>
      <c r="J3" s="3"/>
    </row>
    <row r="4" spans="1:10" x14ac:dyDescent="0.3">
      <c r="A4" s="3"/>
      <c r="B4" s="11" t="s">
        <v>0</v>
      </c>
      <c r="C4" s="3"/>
      <c r="D4" s="3"/>
      <c r="E4" s="3"/>
      <c r="F4" s="11" t="s">
        <v>35</v>
      </c>
      <c r="G4" s="3"/>
      <c r="H4" s="12" t="s">
        <v>36</v>
      </c>
      <c r="I4" s="13" t="s">
        <v>34</v>
      </c>
      <c r="J4" s="3"/>
    </row>
    <row r="5" spans="1:10" x14ac:dyDescent="0.3">
      <c r="A5" s="3"/>
      <c r="B5" s="4"/>
      <c r="C5" s="8"/>
      <c r="D5" s="3"/>
      <c r="E5" s="9"/>
      <c r="F5" s="5"/>
      <c r="G5" s="3"/>
      <c r="H5" s="12" t="s">
        <v>37</v>
      </c>
      <c r="I5" s="13" t="s">
        <v>34</v>
      </c>
      <c r="J5" s="3"/>
    </row>
    <row r="6" spans="1:10" x14ac:dyDescent="0.3">
      <c r="A6" s="3"/>
      <c r="B6" s="4"/>
      <c r="C6" s="5"/>
      <c r="D6" s="3"/>
      <c r="E6" s="4"/>
      <c r="F6" s="5"/>
      <c r="G6" s="3"/>
      <c r="H6" s="12" t="s">
        <v>38</v>
      </c>
      <c r="I6" s="13" t="s">
        <v>34</v>
      </c>
      <c r="J6" s="3"/>
    </row>
    <row r="7" spans="1:10" x14ac:dyDescent="0.3">
      <c r="A7" s="3"/>
      <c r="B7" s="4"/>
      <c r="C7" s="5"/>
      <c r="D7" s="3"/>
      <c r="E7" s="4"/>
      <c r="F7" s="5"/>
      <c r="G7" s="3"/>
      <c r="H7" s="4"/>
      <c r="I7" s="5"/>
      <c r="J7" s="3"/>
    </row>
    <row r="8" spans="1:10" x14ac:dyDescent="0.3">
      <c r="A8" s="3"/>
      <c r="B8" s="4"/>
      <c r="C8" s="5"/>
      <c r="D8" s="3"/>
      <c r="E8" s="4"/>
      <c r="F8" s="5"/>
      <c r="G8" s="3"/>
      <c r="H8" s="4"/>
      <c r="I8" s="5"/>
      <c r="J8" s="3"/>
    </row>
    <row r="9" spans="1:10" x14ac:dyDescent="0.3">
      <c r="A9" s="3"/>
      <c r="B9" s="4"/>
      <c r="C9" s="5"/>
      <c r="D9" s="3"/>
      <c r="E9" s="4"/>
      <c r="F9" s="5"/>
      <c r="G9" s="3"/>
      <c r="H9" s="4"/>
      <c r="I9" s="5"/>
      <c r="J9" s="3"/>
    </row>
    <row r="10" spans="1:10" x14ac:dyDescent="0.3">
      <c r="A10" s="3"/>
      <c r="B10" s="4"/>
      <c r="C10" s="5"/>
      <c r="D10" s="3"/>
      <c r="E10" s="4"/>
      <c r="F10" s="5"/>
      <c r="G10" s="3"/>
      <c r="H10" s="4"/>
      <c r="I10" s="5"/>
      <c r="J10" s="3"/>
    </row>
    <row r="11" spans="1:10" x14ac:dyDescent="0.3">
      <c r="A11" s="3"/>
      <c r="B11" s="4"/>
      <c r="C11" s="5"/>
      <c r="D11" s="3"/>
      <c r="E11" s="4"/>
      <c r="F11" s="5"/>
      <c r="G11" s="3"/>
      <c r="H11" s="4"/>
      <c r="I11" s="5"/>
      <c r="J11" s="3"/>
    </row>
    <row r="12" spans="1:10" x14ac:dyDescent="0.3">
      <c r="A12" s="3"/>
      <c r="B12" s="6"/>
      <c r="C12" s="7"/>
      <c r="D12" s="3"/>
      <c r="E12" s="6"/>
      <c r="F12" s="7"/>
      <c r="G12" s="3"/>
      <c r="H12" s="4"/>
      <c r="I12" s="5"/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4"/>
      <c r="I13" s="5"/>
      <c r="J13" s="3"/>
    </row>
    <row r="14" spans="1:10" x14ac:dyDescent="0.3">
      <c r="A14" s="3"/>
      <c r="B14" s="11" t="s">
        <v>1</v>
      </c>
      <c r="C14" s="3"/>
      <c r="D14" s="3"/>
      <c r="E14" s="3"/>
      <c r="F14" s="11" t="s">
        <v>39</v>
      </c>
      <c r="G14" s="3"/>
      <c r="H14" s="4"/>
      <c r="I14" s="5"/>
      <c r="J14" s="3"/>
    </row>
    <row r="15" spans="1:10" x14ac:dyDescent="0.3">
      <c r="A15" s="3"/>
      <c r="B15" s="4"/>
      <c r="C15" s="8"/>
      <c r="D15" s="3"/>
      <c r="E15" s="9"/>
      <c r="F15" s="5"/>
      <c r="G15" s="3"/>
      <c r="H15" s="4"/>
      <c r="I15" s="5"/>
      <c r="J15" s="3"/>
    </row>
    <row r="16" spans="1:10" x14ac:dyDescent="0.3">
      <c r="A16" s="3"/>
      <c r="B16" s="4"/>
      <c r="C16" s="5"/>
      <c r="D16" s="3"/>
      <c r="E16" s="4"/>
      <c r="F16" s="5"/>
      <c r="G16" s="3"/>
      <c r="H16" s="4"/>
      <c r="I16" s="5"/>
      <c r="J16" s="3"/>
    </row>
    <row r="17" spans="1:10" x14ac:dyDescent="0.3">
      <c r="A17" s="3"/>
      <c r="B17" s="4"/>
      <c r="C17" s="5"/>
      <c r="D17" s="3"/>
      <c r="E17" s="4"/>
      <c r="F17" s="5"/>
      <c r="G17" s="3"/>
      <c r="H17" s="4"/>
      <c r="I17" s="5"/>
      <c r="J17" s="3"/>
    </row>
    <row r="18" spans="1:10" x14ac:dyDescent="0.3">
      <c r="A18" s="3"/>
      <c r="B18" s="4"/>
      <c r="C18" s="5"/>
      <c r="D18" s="3"/>
      <c r="E18" s="4"/>
      <c r="F18" s="5"/>
      <c r="G18" s="3"/>
      <c r="H18" s="4"/>
      <c r="I18" s="5"/>
      <c r="J18" s="3"/>
    </row>
    <row r="19" spans="1:10" x14ac:dyDescent="0.3">
      <c r="A19" s="3"/>
      <c r="B19" s="4"/>
      <c r="C19" s="5"/>
      <c r="D19" s="3"/>
      <c r="E19" s="4"/>
      <c r="F19" s="5"/>
      <c r="G19" s="3"/>
      <c r="H19" s="4"/>
      <c r="I19" s="5"/>
      <c r="J19" s="3"/>
    </row>
    <row r="20" spans="1:10" x14ac:dyDescent="0.3">
      <c r="A20" s="3"/>
      <c r="B20" s="4"/>
      <c r="C20" s="5"/>
      <c r="D20" s="3"/>
      <c r="E20" s="4"/>
      <c r="F20" s="5"/>
      <c r="G20" s="3"/>
      <c r="H20" s="4"/>
      <c r="I20" s="5"/>
      <c r="J20" s="3"/>
    </row>
    <row r="21" spans="1:10" x14ac:dyDescent="0.3">
      <c r="A21" s="3"/>
      <c r="B21" s="4"/>
      <c r="C21" s="5"/>
      <c r="D21" s="3"/>
      <c r="E21" s="4"/>
      <c r="F21" s="5"/>
      <c r="G21" s="3"/>
      <c r="H21" s="4"/>
      <c r="I21" s="5"/>
      <c r="J21" s="3"/>
    </row>
    <row r="22" spans="1:10" x14ac:dyDescent="0.3">
      <c r="A22" s="3"/>
      <c r="B22" s="6"/>
      <c r="C22" s="7"/>
      <c r="D22" s="3"/>
      <c r="E22" s="6"/>
      <c r="F22" s="7"/>
      <c r="G22" s="3"/>
      <c r="H22" s="6"/>
      <c r="I22" s="7"/>
      <c r="J22" s="3"/>
    </row>
    <row r="23" spans="1:10" x14ac:dyDescent="0.3">
      <c r="A23" s="3"/>
      <c r="B23" s="3"/>
      <c r="C23" s="3"/>
      <c r="D23" s="3"/>
      <c r="E23" s="3"/>
      <c r="F23" s="15" t="s">
        <v>40</v>
      </c>
      <c r="G23" s="3"/>
      <c r="H23" s="3"/>
      <c r="I23" s="3"/>
      <c r="J23" s="3"/>
    </row>
    <row r="24" spans="1:10" x14ac:dyDescent="0.3">
      <c r="A24" s="3"/>
      <c r="B24" s="16" t="s">
        <v>41</v>
      </c>
      <c r="C24" s="17"/>
      <c r="D24" s="3"/>
      <c r="E24" s="3"/>
      <c r="F24" s="3"/>
      <c r="G24" s="3"/>
      <c r="H24" s="3"/>
      <c r="I24" s="3"/>
      <c r="J24" s="3"/>
    </row>
    <row r="25" spans="1:10" ht="38.25" customHeight="1" x14ac:dyDescent="0.3">
      <c r="A25" s="3"/>
      <c r="B25" s="18" t="str">
        <f ca="1">"This month we had a sales revenue of $"&amp;TEXT('Pre-processing'!B42/1000,"0")&amp;" thousand."&amp;IF(ISNA('Pre-processing'!B43),""," It represents a "&amp;TEXT('Pre-processing'!B42/'Pre-processing'!B43-1,"0.0%")&amp;" growth comparing to last month"&amp;IF(ISNA('Pre-processing'!B44),".",", and a "&amp;TEXT('Pre-processing'!B42/'Pre-processing'!B44-1,"0%")&amp;" Y-O-Y growth."))</f>
        <v>This month we had a sales revenue of $119 thousand. It represents a 0.3% growth comparing to last month, and a 6% Y-O-Y growth.</v>
      </c>
      <c r="C25" s="19"/>
      <c r="D25" s="19"/>
      <c r="E25" s="19"/>
      <c r="F25" s="19"/>
      <c r="G25" s="19" t="str">
        <f ca="1">'Pre-processing'!A54&amp;" was our best sales person in this month, with a sales revenue of $"&amp;TEXT('Pre-processing'!B54/1000,"0")&amp;" thousand, representing "&amp;TEXT('Pre-processing'!B54/'Pre-processing'!B42,"0%")&amp;" of the total sales."</f>
        <v>Luke Skywalker was our best sales person in this month, with a sales revenue of $33 thousand, representing 28% of the total sales.</v>
      </c>
      <c r="H25" s="19"/>
      <c r="I25" s="20"/>
      <c r="J25" s="3"/>
    </row>
    <row r="26" spans="1:10" ht="38.25" customHeight="1" x14ac:dyDescent="0.3">
      <c r="A26" s="3"/>
      <c r="B26" s="21" t="str">
        <f ca="1">IF(ISNA('Pre-processing'!B50),"No clients","Client"&amp;IF(ISNA('Pre-processing'!B51),"","s")&amp;" "&amp;'Pre-processing'!B50&amp;IF(ISNA('Pre-processing'!B51),"",IF(ISNA('Pre-processing'!B52)," and ",", ")&amp;'Pre-processing'!B51&amp;IF(ISNA('Pre-processing'!B52),""," and "&amp;'Pre-processing'!B52)))&amp;" had a decrease on sales comparing to last month. "&amp;IF(ISNA('Pre-processing'!B50),"Great job!","We should look it closely.")</f>
        <v>Client Enterprise had a decrease on sales comparing to last month. We should look it closely.</v>
      </c>
      <c r="C26" s="22"/>
      <c r="D26" s="22"/>
      <c r="E26" s="22"/>
      <c r="F26" s="22"/>
      <c r="G26" s="22" t="str">
        <f ca="1">'Pre-processing'!A55&amp;" was our most important product this month, responsible for "&amp;TEXT('Pre-processing'!B55/'Pre-processing'!B42,"0%")&amp;" of the sales."</f>
        <v>Transponders was our most important product this month, responsible for 34% of the sales.</v>
      </c>
      <c r="H26" s="22"/>
      <c r="I26" s="2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idden="1" x14ac:dyDescent="0.3">
      <c r="B28" s="1">
        <v>39448</v>
      </c>
      <c r="H28" t="s">
        <v>16</v>
      </c>
    </row>
    <row r="29" spans="1:10" hidden="1" x14ac:dyDescent="0.3">
      <c r="B29" s="1">
        <v>39479</v>
      </c>
      <c r="H29" t="s">
        <v>17</v>
      </c>
    </row>
    <row r="30" spans="1:10" hidden="1" x14ac:dyDescent="0.3">
      <c r="B30" s="1">
        <v>39508</v>
      </c>
      <c r="H30" t="s">
        <v>5</v>
      </c>
    </row>
    <row r="31" spans="1:10" hidden="1" x14ac:dyDescent="0.3">
      <c r="B31" s="1">
        <v>39539</v>
      </c>
      <c r="H31" t="s">
        <v>18</v>
      </c>
    </row>
    <row r="32" spans="1:10" hidden="1" x14ac:dyDescent="0.3">
      <c r="B32" s="1">
        <v>39569</v>
      </c>
      <c r="H32" t="s">
        <v>34</v>
      </c>
    </row>
    <row r="33" spans="2:8" hidden="1" x14ac:dyDescent="0.3">
      <c r="B33" s="1">
        <v>39600</v>
      </c>
    </row>
    <row r="34" spans="2:8" hidden="1" x14ac:dyDescent="0.3">
      <c r="B34" s="1">
        <v>39630</v>
      </c>
      <c r="H34" t="s">
        <v>6</v>
      </c>
    </row>
    <row r="35" spans="2:8" hidden="1" x14ac:dyDescent="0.3">
      <c r="B35" s="1">
        <v>39661</v>
      </c>
      <c r="H35" t="s">
        <v>14</v>
      </c>
    </row>
    <row r="36" spans="2:8" hidden="1" x14ac:dyDescent="0.3">
      <c r="B36" s="1">
        <v>39692</v>
      </c>
      <c r="H36" t="s">
        <v>15</v>
      </c>
    </row>
    <row r="37" spans="2:8" hidden="1" x14ac:dyDescent="0.3">
      <c r="B37" s="1">
        <v>39722</v>
      </c>
      <c r="H37" t="s">
        <v>34</v>
      </c>
    </row>
    <row r="38" spans="2:8" hidden="1" x14ac:dyDescent="0.3">
      <c r="B38" s="1">
        <v>39753</v>
      </c>
    </row>
    <row r="39" spans="2:8" hidden="1" x14ac:dyDescent="0.3">
      <c r="B39" s="1">
        <v>39783</v>
      </c>
      <c r="H39" t="s">
        <v>13</v>
      </c>
    </row>
    <row r="40" spans="2:8" hidden="1" x14ac:dyDescent="0.3">
      <c r="B40" s="1">
        <v>39814</v>
      </c>
      <c r="H40" t="s">
        <v>12</v>
      </c>
    </row>
    <row r="41" spans="2:8" hidden="1" x14ac:dyDescent="0.3">
      <c r="B41" s="1">
        <v>39845</v>
      </c>
      <c r="H41" t="s">
        <v>7</v>
      </c>
    </row>
    <row r="42" spans="2:8" hidden="1" x14ac:dyDescent="0.3">
      <c r="B42" s="1">
        <v>39873</v>
      </c>
      <c r="H42" t="s">
        <v>34</v>
      </c>
    </row>
    <row r="43" spans="2:8" hidden="1" x14ac:dyDescent="0.3">
      <c r="B43" s="1">
        <v>39904</v>
      </c>
    </row>
    <row r="44" spans="2:8" hidden="1" x14ac:dyDescent="0.3">
      <c r="B44" s="1">
        <v>39934</v>
      </c>
      <c r="H44" t="s">
        <v>10</v>
      </c>
    </row>
    <row r="45" spans="2:8" hidden="1" x14ac:dyDescent="0.3">
      <c r="B45" s="1">
        <v>39965</v>
      </c>
      <c r="H45" t="s">
        <v>11</v>
      </c>
    </row>
    <row r="46" spans="2:8" hidden="1" x14ac:dyDescent="0.3">
      <c r="B46" s="1">
        <v>39995</v>
      </c>
      <c r="H46" t="s">
        <v>8</v>
      </c>
    </row>
    <row r="47" spans="2:8" hidden="1" x14ac:dyDescent="0.3">
      <c r="B47" s="1">
        <v>40026</v>
      </c>
      <c r="H47" t="s">
        <v>9</v>
      </c>
    </row>
    <row r="48" spans="2:8" hidden="1" x14ac:dyDescent="0.3">
      <c r="B48" s="1">
        <v>40057</v>
      </c>
      <c r="H48" t="s">
        <v>34</v>
      </c>
    </row>
    <row r="49" spans="2:2" hidden="1" x14ac:dyDescent="0.3">
      <c r="B49" s="1">
        <v>40087</v>
      </c>
    </row>
    <row r="50" spans="2:2" hidden="1" x14ac:dyDescent="0.3">
      <c r="B50" s="1">
        <v>40118</v>
      </c>
    </row>
    <row r="51" spans="2:2" hidden="1" x14ac:dyDescent="0.3">
      <c r="B51" s="1">
        <v>40148</v>
      </c>
    </row>
    <row r="52" spans="2:2" hidden="1" x14ac:dyDescent="0.3"/>
    <row r="53" spans="2:2" hidden="1" x14ac:dyDescent="0.3"/>
    <row r="54" spans="2:2" hidden="1" x14ac:dyDescent="0.3"/>
  </sheetData>
  <sheetProtection selectLockedCells="1"/>
  <mergeCells count="5">
    <mergeCell ref="B24:C24"/>
    <mergeCell ref="B25:F25"/>
    <mergeCell ref="G25:I25"/>
    <mergeCell ref="B26:F26"/>
    <mergeCell ref="G26:I26"/>
  </mergeCells>
  <phoneticPr fontId="1" type="noConversion"/>
  <dataValidations count="5">
    <dataValidation type="list" showInputMessage="1" showErrorMessage="1" sqref="C2">
      <formula1>$B$28:$B$51</formula1>
    </dataValidation>
    <dataValidation type="list" showInputMessage="1" showErrorMessage="1" sqref="I3">
      <formula1>$H$28:$H$32</formula1>
    </dataValidation>
    <dataValidation type="list" showInputMessage="1" showErrorMessage="1" sqref="I4">
      <formula1>$H$34:$H$37</formula1>
    </dataValidation>
    <dataValidation type="list" showInputMessage="1" showErrorMessage="1" sqref="I5">
      <formula1>$H$39:$H$42</formula1>
    </dataValidation>
    <dataValidation type="list" showInputMessage="1" showErrorMessage="1" sqref="I6">
      <formula1>$H$44:$H$48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Pre-processing</vt:lpstr>
      <vt:lpstr>Dashboard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cp:revision/>
  <dcterms:created xsi:type="dcterms:W3CDTF">2009-11-17T12:43:10Z</dcterms:created>
  <dcterms:modified xsi:type="dcterms:W3CDTF">2017-12-09T20:29:33Z</dcterms:modified>
  <cp:category/>
  <cp:contentStatus/>
</cp:coreProperties>
</file>