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xe/Dropbox/Public/TT/"/>
    </mc:Choice>
  </mc:AlternateContent>
  <xr:revisionPtr revIDLastSave="0" documentId="13_ncr:1_{E07533C6-77DF-B149-AE65-8BFBFFC4F467}" xr6:coauthVersionLast="47" xr6:coauthVersionMax="47" xr10:uidLastSave="{00000000-0000-0000-0000-000000000000}"/>
  <bookViews>
    <workbookView xWindow="0" yWindow="880" windowWidth="36000" windowHeight="22500" xr2:uid="{13615986-D808-2D4C-AF80-452A7E986BA3}"/>
  </bookViews>
  <sheets>
    <sheet name="BELÄGE" sheetId="1" r:id="rId1"/>
    <sheet name="HÖLZE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2" i="1" l="1"/>
  <c r="G222" i="1"/>
  <c r="L222" i="1"/>
  <c r="D8" i="1"/>
  <c r="G8" i="1"/>
  <c r="L8" i="1"/>
  <c r="D220" i="1" l="1"/>
  <c r="G220" i="1"/>
  <c r="L220" i="1"/>
  <c r="D160" i="1" l="1"/>
  <c r="G160" i="1"/>
  <c r="L160" i="1"/>
  <c r="D227" i="1" l="1"/>
  <c r="G227" i="1"/>
  <c r="L227" i="1"/>
  <c r="D161" i="1"/>
  <c r="G161" i="1"/>
  <c r="L161" i="1"/>
  <c r="D137" i="1" l="1"/>
  <c r="G137" i="1"/>
  <c r="L137" i="1"/>
  <c r="D144" i="1"/>
  <c r="G144" i="1"/>
  <c r="L144" i="1"/>
  <c r="D111" i="1"/>
  <c r="G111" i="1"/>
  <c r="L111" i="1"/>
  <c r="D253" i="1"/>
  <c r="G253" i="1"/>
  <c r="L253" i="1"/>
  <c r="D255" i="1"/>
  <c r="G255" i="1"/>
  <c r="L255" i="1"/>
  <c r="D128" i="1"/>
  <c r="G128" i="1"/>
  <c r="L128" i="1"/>
  <c r="D129" i="1"/>
  <c r="G129" i="1"/>
  <c r="L129" i="1"/>
  <c r="D138" i="1"/>
  <c r="G138" i="1"/>
  <c r="L138" i="1"/>
  <c r="D127" i="1"/>
  <c r="G127" i="1"/>
  <c r="L127" i="1"/>
  <c r="D15" i="1"/>
  <c r="G15" i="1"/>
  <c r="L15" i="1"/>
  <c r="D231" i="1"/>
  <c r="G231" i="1"/>
  <c r="L231" i="1"/>
  <c r="D97" i="1"/>
  <c r="G97" i="1"/>
  <c r="L97" i="1"/>
  <c r="D94" i="1"/>
  <c r="G94" i="1"/>
  <c r="L94" i="1"/>
  <c r="D93" i="1"/>
  <c r="G93" i="1"/>
  <c r="L93" i="1"/>
  <c r="D92" i="1"/>
  <c r="G92" i="1"/>
  <c r="L92" i="1"/>
  <c r="D87" i="1"/>
  <c r="G87" i="1"/>
  <c r="L87" i="1"/>
  <c r="D86" i="1"/>
  <c r="G86" i="1"/>
  <c r="L86" i="1"/>
  <c r="D81" i="1"/>
  <c r="G81" i="1"/>
  <c r="L81" i="1"/>
  <c r="D79" i="1"/>
  <c r="G79" i="1"/>
  <c r="L79" i="1"/>
  <c r="D11" i="1"/>
  <c r="G11" i="1"/>
  <c r="L11" i="1"/>
  <c r="D164" i="1"/>
  <c r="G164" i="1"/>
  <c r="L164" i="1"/>
  <c r="D6" i="1"/>
  <c r="G6" i="1"/>
  <c r="L6" i="1"/>
  <c r="D19" i="1"/>
  <c r="G19" i="1"/>
  <c r="L19" i="1"/>
  <c r="D82" i="1"/>
  <c r="G82" i="1"/>
  <c r="L82" i="1"/>
  <c r="D2" i="1"/>
  <c r="D3" i="1"/>
  <c r="D4" i="1"/>
  <c r="D5" i="1"/>
  <c r="D7" i="1"/>
  <c r="D9" i="1"/>
  <c r="D10" i="1"/>
  <c r="D12" i="1"/>
  <c r="D13" i="1"/>
  <c r="D14" i="1"/>
  <c r="D16" i="1"/>
  <c r="D17" i="1"/>
  <c r="D18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9" i="1"/>
  <c r="D58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80" i="1"/>
  <c r="D83" i="1"/>
  <c r="D84" i="1"/>
  <c r="D85" i="1"/>
  <c r="D88" i="1"/>
  <c r="D89" i="1"/>
  <c r="D90" i="1"/>
  <c r="D91" i="1"/>
  <c r="D95" i="1"/>
  <c r="D96" i="1"/>
  <c r="D98" i="1"/>
  <c r="D99" i="1"/>
  <c r="D100" i="1"/>
  <c r="D101" i="1"/>
  <c r="D102" i="1"/>
  <c r="D103" i="1"/>
  <c r="D105" i="1"/>
  <c r="D104" i="1"/>
  <c r="D106" i="1"/>
  <c r="D107" i="1"/>
  <c r="D108" i="1"/>
  <c r="D109" i="1"/>
  <c r="D110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30" i="1"/>
  <c r="D131" i="1"/>
  <c r="D132" i="1"/>
  <c r="D133" i="1"/>
  <c r="D134" i="1"/>
  <c r="D135" i="1"/>
  <c r="D136" i="1"/>
  <c r="D139" i="1"/>
  <c r="D140" i="1"/>
  <c r="D141" i="1"/>
  <c r="D142" i="1"/>
  <c r="D143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2" i="1"/>
  <c r="D163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7" i="1"/>
  <c r="D216" i="1"/>
  <c r="D218" i="1"/>
  <c r="D219" i="1"/>
  <c r="D221" i="1"/>
  <c r="D223" i="1"/>
  <c r="D224" i="1"/>
  <c r="D225" i="1"/>
  <c r="D226" i="1"/>
  <c r="D228" i="1"/>
  <c r="D229" i="1"/>
  <c r="D230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4" i="1"/>
  <c r="G58" i="1"/>
  <c r="L58" i="1"/>
  <c r="G60" i="1"/>
  <c r="L60" i="1"/>
  <c r="G123" i="1"/>
  <c r="L123" i="1"/>
  <c r="G142" i="1"/>
  <c r="L142" i="1"/>
  <c r="G140" i="1"/>
  <c r="L140" i="1"/>
  <c r="G141" i="1"/>
  <c r="L141" i="1"/>
  <c r="G146" i="1"/>
  <c r="L146" i="1"/>
  <c r="G148" i="1"/>
  <c r="L148" i="1"/>
  <c r="G98" i="1"/>
  <c r="L98" i="1"/>
  <c r="G191" i="1"/>
  <c r="L191" i="1"/>
  <c r="G28" i="1"/>
  <c r="L28" i="1"/>
  <c r="G71" i="1"/>
  <c r="L71" i="1"/>
  <c r="G247" i="1"/>
  <c r="L247" i="1"/>
  <c r="G67" i="1"/>
  <c r="L67" i="1"/>
  <c r="G29" i="1"/>
  <c r="L29" i="1"/>
  <c r="G2" i="1"/>
  <c r="L2" i="1"/>
  <c r="G75" i="1"/>
  <c r="L75" i="1"/>
  <c r="G21" i="1"/>
  <c r="L21" i="1"/>
  <c r="G187" i="1"/>
  <c r="L187" i="1"/>
  <c r="G90" i="1"/>
  <c r="L90" i="1"/>
  <c r="G145" i="1"/>
  <c r="L145" i="1"/>
  <c r="G9" i="1"/>
  <c r="L9" i="1"/>
  <c r="G199" i="1"/>
  <c r="L199" i="1"/>
  <c r="G200" i="1"/>
  <c r="L200" i="1"/>
  <c r="G201" i="1"/>
  <c r="L201" i="1"/>
  <c r="G149" i="1"/>
  <c r="L149" i="1"/>
  <c r="G198" i="1" l="1"/>
  <c r="L198" i="1"/>
  <c r="G10" i="1"/>
  <c r="L10" i="1"/>
  <c r="L4" i="1"/>
  <c r="L5" i="1"/>
  <c r="L7" i="1"/>
  <c r="L12" i="1"/>
  <c r="L13" i="1"/>
  <c r="L14" i="1"/>
  <c r="L16" i="1"/>
  <c r="L17" i="1"/>
  <c r="L18" i="1"/>
  <c r="L20" i="1"/>
  <c r="L22" i="1"/>
  <c r="L23" i="1"/>
  <c r="L25" i="1"/>
  <c r="L24" i="1"/>
  <c r="L26" i="1"/>
  <c r="L27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9" i="1"/>
  <c r="L61" i="1"/>
  <c r="L62" i="1"/>
  <c r="L63" i="1"/>
  <c r="L64" i="1"/>
  <c r="L65" i="1"/>
  <c r="L66" i="1"/>
  <c r="L68" i="1"/>
  <c r="L69" i="1"/>
  <c r="L70" i="1"/>
  <c r="L72" i="1"/>
  <c r="L73" i="1"/>
  <c r="L74" i="1"/>
  <c r="L76" i="1"/>
  <c r="L77" i="1"/>
  <c r="L78" i="1"/>
  <c r="L80" i="1"/>
  <c r="L83" i="1"/>
  <c r="L84" i="1"/>
  <c r="L85" i="1"/>
  <c r="L88" i="1"/>
  <c r="L89" i="1"/>
  <c r="L91" i="1"/>
  <c r="L95" i="1"/>
  <c r="L96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2" i="1"/>
  <c r="L113" i="1"/>
  <c r="L114" i="1"/>
  <c r="L115" i="1"/>
  <c r="L116" i="1"/>
  <c r="L117" i="1"/>
  <c r="L118" i="1"/>
  <c r="L119" i="1"/>
  <c r="L120" i="1"/>
  <c r="L121" i="1"/>
  <c r="L122" i="1"/>
  <c r="L124" i="1"/>
  <c r="L125" i="1"/>
  <c r="L126" i="1"/>
  <c r="L130" i="1"/>
  <c r="L131" i="1"/>
  <c r="L132" i="1"/>
  <c r="L133" i="1"/>
  <c r="L134" i="1"/>
  <c r="L135" i="1"/>
  <c r="L136" i="1"/>
  <c r="L139" i="1"/>
  <c r="L143" i="1"/>
  <c r="L147" i="1"/>
  <c r="L150" i="1"/>
  <c r="L151" i="1"/>
  <c r="L152" i="1"/>
  <c r="L153" i="1"/>
  <c r="L154" i="1"/>
  <c r="L155" i="1"/>
  <c r="L156" i="1"/>
  <c r="L157" i="1"/>
  <c r="L158" i="1"/>
  <c r="L159" i="1"/>
  <c r="L162" i="1"/>
  <c r="L163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8" i="1"/>
  <c r="L189" i="1"/>
  <c r="L190" i="1"/>
  <c r="L192" i="1"/>
  <c r="L193" i="1"/>
  <c r="L194" i="1"/>
  <c r="L195" i="1"/>
  <c r="L196" i="1"/>
  <c r="L197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7" i="1"/>
  <c r="L216" i="1"/>
  <c r="L218" i="1"/>
  <c r="L219" i="1"/>
  <c r="L221" i="1"/>
  <c r="L223" i="1"/>
  <c r="L224" i="1"/>
  <c r="L225" i="1"/>
  <c r="L226" i="1"/>
  <c r="L228" i="1"/>
  <c r="L229" i="1"/>
  <c r="L230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8" i="1"/>
  <c r="L249" i="1"/>
  <c r="L250" i="1"/>
  <c r="L251" i="1"/>
  <c r="L252" i="1"/>
  <c r="L254" i="1"/>
  <c r="L3" i="1"/>
  <c r="G159" i="1"/>
  <c r="G173" i="1" l="1"/>
  <c r="G151" i="1" l="1"/>
  <c r="G150" i="1"/>
  <c r="G153" i="1"/>
  <c r="G70" i="1" l="1"/>
  <c r="G69" i="1"/>
  <c r="G84" i="1"/>
  <c r="G99" i="1"/>
  <c r="G96" i="1" l="1"/>
  <c r="G62" i="1"/>
  <c r="G89" i="1"/>
  <c r="G101" i="1"/>
  <c r="G152" i="1"/>
  <c r="G13" i="1"/>
  <c r="G64" i="1"/>
  <c r="G31" i="1"/>
  <c r="G56" i="1"/>
  <c r="G202" i="1"/>
  <c r="G48" i="1"/>
  <c r="G156" i="1"/>
  <c r="G172" i="1"/>
  <c r="G105" i="1"/>
  <c r="G216" i="1"/>
  <c r="G34" i="1"/>
  <c r="G197" i="1"/>
  <c r="G196" i="1"/>
  <c r="G114" i="1"/>
  <c r="G14" i="1"/>
  <c r="G78" i="1"/>
  <c r="G143" i="1"/>
  <c r="G234" i="1"/>
  <c r="G80" i="1"/>
  <c r="G115" i="1"/>
  <c r="G12" i="1"/>
  <c r="G186" i="1"/>
  <c r="G158" i="1"/>
  <c r="G4" i="1" l="1"/>
  <c r="G238" i="1" l="1"/>
  <c r="G50" i="1" l="1"/>
  <c r="G3" i="1" l="1"/>
  <c r="G5" i="1"/>
  <c r="G7" i="1"/>
  <c r="G16" i="1"/>
  <c r="G17" i="1"/>
  <c r="G18" i="1"/>
  <c r="G20" i="1"/>
  <c r="G22" i="1"/>
  <c r="G23" i="1"/>
  <c r="G25" i="1"/>
  <c r="G24" i="1"/>
  <c r="G26" i="1"/>
  <c r="G27" i="1"/>
  <c r="G30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9" i="1"/>
  <c r="G51" i="1"/>
  <c r="G52" i="1"/>
  <c r="G53" i="1"/>
  <c r="G54" i="1"/>
  <c r="G55" i="1"/>
  <c r="G57" i="1"/>
  <c r="G59" i="1"/>
  <c r="G61" i="1"/>
  <c r="G63" i="1"/>
  <c r="G65" i="1"/>
  <c r="G66" i="1"/>
  <c r="G68" i="1"/>
  <c r="G72" i="1"/>
  <c r="G73" i="1"/>
  <c r="G74" i="1"/>
  <c r="G76" i="1"/>
  <c r="G77" i="1"/>
  <c r="G83" i="1"/>
  <c r="G85" i="1"/>
  <c r="G88" i="1"/>
  <c r="G91" i="1"/>
  <c r="G95" i="1"/>
  <c r="G100" i="1"/>
  <c r="G102" i="1"/>
  <c r="G103" i="1"/>
  <c r="G104" i="1"/>
  <c r="G106" i="1"/>
  <c r="G107" i="1"/>
  <c r="G108" i="1"/>
  <c r="G109" i="1"/>
  <c r="G110" i="1"/>
  <c r="G112" i="1"/>
  <c r="G113" i="1"/>
  <c r="G116" i="1"/>
  <c r="G117" i="1"/>
  <c r="G118" i="1"/>
  <c r="G119" i="1"/>
  <c r="G120" i="1"/>
  <c r="G121" i="1"/>
  <c r="G122" i="1"/>
  <c r="G124" i="1"/>
  <c r="G125" i="1"/>
  <c r="G126" i="1"/>
  <c r="G130" i="1"/>
  <c r="G131" i="1"/>
  <c r="G132" i="1"/>
  <c r="G133" i="1"/>
  <c r="G134" i="1"/>
  <c r="G135" i="1"/>
  <c r="G136" i="1"/>
  <c r="G139" i="1"/>
  <c r="G147" i="1"/>
  <c r="G154" i="1"/>
  <c r="G155" i="1"/>
  <c r="G157" i="1"/>
  <c r="G162" i="1"/>
  <c r="G163" i="1"/>
  <c r="G165" i="1"/>
  <c r="G166" i="1"/>
  <c r="G167" i="1"/>
  <c r="G168" i="1"/>
  <c r="G169" i="1"/>
  <c r="G170" i="1"/>
  <c r="G171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8" i="1"/>
  <c r="G189" i="1"/>
  <c r="G190" i="1"/>
  <c r="G192" i="1"/>
  <c r="G193" i="1"/>
  <c r="G194" i="1"/>
  <c r="G195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7" i="1"/>
  <c r="G218" i="1"/>
  <c r="G219" i="1"/>
  <c r="G221" i="1"/>
  <c r="G223" i="1"/>
  <c r="G224" i="1"/>
  <c r="G225" i="1"/>
  <c r="G226" i="1"/>
  <c r="G228" i="1"/>
  <c r="G229" i="1"/>
  <c r="G230" i="1"/>
  <c r="G232" i="1"/>
  <c r="G233" i="1"/>
  <c r="G235" i="1"/>
  <c r="G236" i="1"/>
  <c r="G237" i="1"/>
  <c r="G239" i="1"/>
  <c r="G240" i="1"/>
  <c r="G241" i="1"/>
  <c r="G242" i="1"/>
  <c r="G243" i="1"/>
  <c r="G244" i="1"/>
  <c r="G245" i="1"/>
  <c r="G246" i="1"/>
  <c r="G248" i="1"/>
  <c r="G249" i="1"/>
  <c r="G250" i="1"/>
  <c r="G251" i="1"/>
  <c r="G252" i="1"/>
  <c r="G254" i="1"/>
</calcChain>
</file>

<file path=xl/sharedStrings.xml><?xml version="1.0" encoding="utf-8"?>
<sst xmlns="http://schemas.openxmlformats.org/spreadsheetml/2006/main" count="284" uniqueCount="279">
  <si>
    <t>BELAG</t>
  </si>
  <si>
    <t>g OVP</t>
  </si>
  <si>
    <t>g UG</t>
  </si>
  <si>
    <t xml:space="preserve">g G </t>
  </si>
  <si>
    <t>SCHWAMM</t>
  </si>
  <si>
    <t>DICKE</t>
  </si>
  <si>
    <t>SHORE A</t>
  </si>
  <si>
    <t>REIBUNG</t>
  </si>
  <si>
    <t>KATAPULT</t>
  </si>
  <si>
    <t>andro GTT45</t>
  </si>
  <si>
    <t>andro Hexer Grip SFX</t>
  </si>
  <si>
    <t>andro Hexer Powergrip SFX</t>
  </si>
  <si>
    <t>andro Rasanter R45</t>
  </si>
  <si>
    <t>andro Rasanter R48</t>
  </si>
  <si>
    <t>andro Rasanter R53</t>
  </si>
  <si>
    <t>Armstrong SH-I</t>
  </si>
  <si>
    <t>Butterfly Aibiss</t>
  </si>
  <si>
    <t>Butterfly Bryce Highspeed</t>
  </si>
  <si>
    <t>Butterfly Dignics 05</t>
  </si>
  <si>
    <t>Butterfly Dignics 64</t>
  </si>
  <si>
    <t>Butterfly Dignics 80</t>
  </si>
  <si>
    <t>Butterfly Roundell</t>
  </si>
  <si>
    <t>Butterfly Roundell Soft</t>
  </si>
  <si>
    <t>Butterfly Rozena</t>
  </si>
  <si>
    <t>Butterfly Sriver</t>
  </si>
  <si>
    <t>Butterfly Sriver EL</t>
  </si>
  <si>
    <t>Butterfly Sriver FX</t>
  </si>
  <si>
    <t>Butterfly Super Anti</t>
  </si>
  <si>
    <t>Butterfly Tackifire Drive</t>
  </si>
  <si>
    <t>Butterfly Tackiness Chop II</t>
  </si>
  <si>
    <t>Butterfly Tackiness Drive</t>
  </si>
  <si>
    <t>Butterfly Tenergy 05</t>
  </si>
  <si>
    <t>Butterfly Tenergy 05 FX</t>
  </si>
  <si>
    <t>Butterfly Tenergy 05 Hard</t>
  </si>
  <si>
    <t>Butterfly Tenergy 19</t>
  </si>
  <si>
    <t>Butterfly Tenergy 25</t>
  </si>
  <si>
    <t>Butterfly Tenergy 64</t>
  </si>
  <si>
    <t>Butterfly Tenergy 80</t>
  </si>
  <si>
    <t>Butterfly Tenergy 80FX</t>
  </si>
  <si>
    <t>Cornilleau Target Pro GT H47</t>
  </si>
  <si>
    <t>Cornilleau Target Pro XD 47,5</t>
  </si>
  <si>
    <t>Cornilleau Target Pro XD 52,5</t>
  </si>
  <si>
    <t>DHS Hurricane 3 National (Blue)</t>
  </si>
  <si>
    <t>DHS Neo Skyline 3</t>
  </si>
  <si>
    <t>Donic Baracuda</t>
  </si>
  <si>
    <t>Donic Blue Grip C1</t>
  </si>
  <si>
    <t>Donic Blue Grip C2</t>
  </si>
  <si>
    <t>Donic Blue Grip S2</t>
  </si>
  <si>
    <t>Donic Bluestorm Pro</t>
  </si>
  <si>
    <t>Donic Bluestorm Pro AM</t>
  </si>
  <si>
    <t>Donic Bluestorm Z1 Turbo</t>
  </si>
  <si>
    <t>Joola Dynaryz ACC</t>
  </si>
  <si>
    <t>Joola Dynaryz AGR</t>
  </si>
  <si>
    <t>Joola Golden Tango</t>
  </si>
  <si>
    <t>Joola Rhyzen CMD</t>
  </si>
  <si>
    <t>Joola Rhyzm Tech</t>
  </si>
  <si>
    <t>Juic Elite 999</t>
  </si>
  <si>
    <t>Mizuno GF R</t>
  </si>
  <si>
    <t xml:space="preserve">Nittaku Factive </t>
  </si>
  <si>
    <t>Nittaku Fastarc C-1</t>
  </si>
  <si>
    <t>Nittaku Fastarc G-1</t>
  </si>
  <si>
    <t>Nittaku Fastarc P-1</t>
  </si>
  <si>
    <t>Nittaku Fastarc S-1</t>
  </si>
  <si>
    <t>Nittaku Flyatt</t>
  </si>
  <si>
    <t>Nittaku Flyatt Hard</t>
  </si>
  <si>
    <t>Nittaku Flyatt Spin</t>
  </si>
  <si>
    <t>Nittaku Goriki Kaisoku</t>
  </si>
  <si>
    <t>Nittaku Hammond</t>
  </si>
  <si>
    <t>Nittaku Magic Carbon</t>
  </si>
  <si>
    <t>Nittaku PK50</t>
  </si>
  <si>
    <t>Nittaku/DHS Hurricane 2</t>
  </si>
  <si>
    <t>Nittaku/DHS Hurricane Pro 2</t>
  </si>
  <si>
    <t>Nittaku/DHS Hurricane Pro 3 Turbo Blue</t>
  </si>
  <si>
    <t>Nittaku/DHS Hurricane Pro 3 Turbo Orange</t>
  </si>
  <si>
    <t>Stiga Calibra LT Sound</t>
  </si>
  <si>
    <t>Stiga DNA Dragon Grip</t>
  </si>
  <si>
    <t>Stiga DNA Future M</t>
  </si>
  <si>
    <t>Stiga DNA Platinum H</t>
  </si>
  <si>
    <t>Stiga DNA Platinum M</t>
  </si>
  <si>
    <t>Stiga DNA Platinum S</t>
  </si>
  <si>
    <t>Stiga DNA Platinum XH</t>
  </si>
  <si>
    <t>Stiga DNA Pro H</t>
  </si>
  <si>
    <t>Stiga DNA Pro M</t>
  </si>
  <si>
    <t>Stiga DNA Pro S</t>
  </si>
  <si>
    <t>Stiga Mantra M</t>
  </si>
  <si>
    <t>Tibhar 5Q VIP</t>
  </si>
  <si>
    <t>Tibhar Evolution MX-D</t>
  </si>
  <si>
    <t>Tibhar Evolution MX-P</t>
  </si>
  <si>
    <t>Tibhar Evolution MX-S</t>
  </si>
  <si>
    <t>Tibhar Quantum Pro Soft</t>
  </si>
  <si>
    <t>Tibhar Quantum X Pro</t>
  </si>
  <si>
    <t>TSP Regalis Blue</t>
  </si>
  <si>
    <t>TSP Regalis Red</t>
  </si>
  <si>
    <t>TSP Super Ventus (Extra)</t>
  </si>
  <si>
    <t>TSP Ventus Basic (Regular)</t>
  </si>
  <si>
    <t>Victas Triple Double Extra</t>
  </si>
  <si>
    <t>Victas Triple Extra</t>
  </si>
  <si>
    <t>Victas Triple Regular</t>
  </si>
  <si>
    <t xml:space="preserve">Victas V01  </t>
  </si>
  <si>
    <t>Victas V01 Limber</t>
  </si>
  <si>
    <t>Victas V01 Stiff</t>
  </si>
  <si>
    <t>Victas V03</t>
  </si>
  <si>
    <t>Victas V07 Stiff</t>
  </si>
  <si>
    <t>Victas V11 Extra</t>
  </si>
  <si>
    <t>Victas V15 Extra</t>
  </si>
  <si>
    <t>Victas V15 Extra Blue</t>
  </si>
  <si>
    <t>Victas V15 Limber</t>
  </si>
  <si>
    <t>Victas V15 Stiff</t>
  </si>
  <si>
    <t>Victas Ventus Limber</t>
  </si>
  <si>
    <t>Victas Ventus Stiff</t>
  </si>
  <si>
    <t>Victas VJ 07 Limber</t>
  </si>
  <si>
    <t>Victas VJ 07 Regular</t>
  </si>
  <si>
    <t>Victas VJC 07 Sticky Extra</t>
  </si>
  <si>
    <t>Victas VS 401</t>
  </si>
  <si>
    <t>Victas VS 402 Double Extra</t>
  </si>
  <si>
    <t>Victas VS 402 Limber</t>
  </si>
  <si>
    <t>Xiom Omega IV Euro</t>
  </si>
  <si>
    <t>Xiom Omega IV Pro</t>
  </si>
  <si>
    <t>Xiom Omega V Asia</t>
  </si>
  <si>
    <t>Xiom Omega V Euro</t>
  </si>
  <si>
    <t>Xiom Omega V Pro</t>
  </si>
  <si>
    <t>Xiom Omega V Tour DF</t>
  </si>
  <si>
    <t>Xiom Omega VII Asia</t>
  </si>
  <si>
    <t>Xiom Omega VII China Guang</t>
  </si>
  <si>
    <t>Xiom Omega VII China Ying</t>
  </si>
  <si>
    <t>Xiom Omega VII Euro</t>
  </si>
  <si>
    <t>Xiom Omega VII Hyper</t>
  </si>
  <si>
    <t>Xiom Omega VII Pro</t>
  </si>
  <si>
    <t>Xiom Vega Asia</t>
  </si>
  <si>
    <t>Xiom Vega Asia DF</t>
  </si>
  <si>
    <t>Xiom Vega China</t>
  </si>
  <si>
    <t>Xiom Vega Def</t>
  </si>
  <si>
    <t>Xiom Vega Elite</t>
  </si>
  <si>
    <t>Xiom Vega Euro</t>
  </si>
  <si>
    <t>Xiom Vega Euro DF</t>
  </si>
  <si>
    <t>Xiom Vega Intro</t>
  </si>
  <si>
    <t>Xiom Vega Japan</t>
  </si>
  <si>
    <t>Xiom Vega Pro</t>
  </si>
  <si>
    <t>Xiom Vega Tour</t>
  </si>
  <si>
    <t>Xiom Vega X</t>
  </si>
  <si>
    <t>Yasaka Mark V</t>
  </si>
  <si>
    <t>Yasaka Mark V HPS</t>
  </si>
  <si>
    <t>Yasaka Mark V HPS Soft</t>
  </si>
  <si>
    <t>Yasaka Mark V XS</t>
  </si>
  <si>
    <t>Yasaka Mark V30°</t>
  </si>
  <si>
    <t>Yasaka Original</t>
  </si>
  <si>
    <t>Yasaka Rakza 7</t>
  </si>
  <si>
    <t>Yasaka Rakza 7 Soft</t>
  </si>
  <si>
    <t>Yasaka Rakza 9</t>
  </si>
  <si>
    <t>Yasaka Rakza X</t>
  </si>
  <si>
    <t>Yasaka Rakza X Soft</t>
  </si>
  <si>
    <t>Yasaka Rakza Z</t>
  </si>
  <si>
    <t>Yasaka Rakza Z Extra Hard</t>
  </si>
  <si>
    <t>Yasaka Rigan</t>
  </si>
  <si>
    <t>Yasaka Rigan Spin</t>
  </si>
  <si>
    <t>Yasaka Rising Dragon</t>
  </si>
  <si>
    <t>Yasaka Shining Dragon</t>
  </si>
  <si>
    <t xml:space="preserve">Butterfly Tackiness Chop  </t>
  </si>
  <si>
    <t>Nittaku Hurricane Pro 3</t>
  </si>
  <si>
    <t>Victas Ventus Extra (Pink)</t>
  </si>
  <si>
    <t>Xiom Omega IV Elite</t>
  </si>
  <si>
    <t>FILTER</t>
  </si>
  <si>
    <t>TOPSHEET</t>
  </si>
  <si>
    <t>Butterfly Tenergy 64 FX</t>
  </si>
  <si>
    <t>Yasaka Mark V M2</t>
  </si>
  <si>
    <t xml:space="preserve">andro Hexer Grip  </t>
  </si>
  <si>
    <t>Tibhar Hybrid K3</t>
  </si>
  <si>
    <t>Victas Ventus Regular</t>
  </si>
  <si>
    <t>andro Rasanter C48</t>
  </si>
  <si>
    <t>Nittaku Hurricane 3</t>
  </si>
  <si>
    <t>Joola Dynaryz ZGR</t>
  </si>
  <si>
    <t>Yasaka Anti Power</t>
  </si>
  <si>
    <t>Stiga Mantra S</t>
  </si>
  <si>
    <t>Joola Dynaryz CMD</t>
  </si>
  <si>
    <t>andro Rasanter R37</t>
  </si>
  <si>
    <t>Nittaku Hammond Z2</t>
  </si>
  <si>
    <t>Xiom Jekyll &amp; Hyde H52,5</t>
  </si>
  <si>
    <t>Xiom Jekyll &amp; Hyde V47,5</t>
  </si>
  <si>
    <t>Butterfly Sapphira</t>
  </si>
  <si>
    <t>Xiom Omega VII Tour</t>
  </si>
  <si>
    <t>Victas V&gt;20 Double Extra</t>
  </si>
  <si>
    <t>Tibhar Evolution MX-P 50</t>
  </si>
  <si>
    <t>Butterfly Tenergy 25 FX</t>
  </si>
  <si>
    <t>Xiom Omega IV Asia</t>
  </si>
  <si>
    <t>Derwind Stolz</t>
  </si>
  <si>
    <t>Butterfly Roundell Hard</t>
  </si>
  <si>
    <t>Donic Baracuda Big Slam</t>
  </si>
  <si>
    <t>andro Rasanter C53</t>
  </si>
  <si>
    <t>Tibhar Evolution FX-P</t>
  </si>
  <si>
    <t>Mizuno Q3</t>
  </si>
  <si>
    <t>Joola Rhyzer Pro 45</t>
  </si>
  <si>
    <t>Joola Rhyzen ZGR</t>
  </si>
  <si>
    <t>Donic Acuda S2</t>
  </si>
  <si>
    <t>Juic Nano Spin</t>
  </si>
  <si>
    <t>Mizuno GF Pro</t>
  </si>
  <si>
    <t>Joola Golden Tango PS</t>
  </si>
  <si>
    <t>Donic Bluefire M1</t>
  </si>
  <si>
    <t>Donic Bluefire M2</t>
  </si>
  <si>
    <t>HOLZ</t>
  </si>
  <si>
    <t>GEWICHT</t>
  </si>
  <si>
    <t>GRIFF L</t>
  </si>
  <si>
    <t>GRIFF H</t>
  </si>
  <si>
    <t>GRIFF B</t>
  </si>
  <si>
    <t>Butterfly Viscaria ST</t>
  </si>
  <si>
    <t>BLATT H</t>
  </si>
  <si>
    <t>BLATT B</t>
  </si>
  <si>
    <t>GRIFF U</t>
  </si>
  <si>
    <t>BALANCE</t>
  </si>
  <si>
    <t>dBA</t>
  </si>
  <si>
    <t>Tibhar Evolution FX-S</t>
  </si>
  <si>
    <t>Tibhar Evolution EL-S</t>
  </si>
  <si>
    <t>Tibhar Evolution FX-D</t>
  </si>
  <si>
    <t>Victas V&gt;22 Double Extra</t>
  </si>
  <si>
    <t>Tibhar Hybrid MK</t>
  </si>
  <si>
    <t>SHORE O</t>
  </si>
  <si>
    <t>andro Plaxon 525</t>
  </si>
  <si>
    <t>Xiom Jekyll &amp; Hyde V52.5</t>
  </si>
  <si>
    <t>Tibhar Evolution EL-D</t>
  </si>
  <si>
    <t>Xiom Jekyll &amp; Hyde Z52.5</t>
  </si>
  <si>
    <t>Xiom Jekyll &amp; Hyde X50.0</t>
  </si>
  <si>
    <t>Xiom Jekyll &amp; Hyde X47.5</t>
  </si>
  <si>
    <t>andro Plaxon 450</t>
  </si>
  <si>
    <t>Stiga Mendo</t>
  </si>
  <si>
    <t>Joola Rhyzer Pro 50</t>
  </si>
  <si>
    <t>Victas Ventus Regular α</t>
  </si>
  <si>
    <t>Armstrong Vector PZC-SP</t>
  </si>
  <si>
    <t>Donic Coppa X1 Gold</t>
  </si>
  <si>
    <t>andro GTT40</t>
  </si>
  <si>
    <t>Butterfly Glayzer 09c</t>
  </si>
  <si>
    <t>Butterfly Dignics 09c</t>
  </si>
  <si>
    <t>Donic Blue Grip S1</t>
  </si>
  <si>
    <t>Yasaka Rakza XX</t>
  </si>
  <si>
    <t>Donic Bluestar A1</t>
  </si>
  <si>
    <t>Butterfly Glayzer</t>
  </si>
  <si>
    <t>Victas VJ Next</t>
  </si>
  <si>
    <t>Loki Rxton III</t>
  </si>
  <si>
    <t>Darker Liberta Solid Pro</t>
  </si>
  <si>
    <t>Tibhar Aurus Sound</t>
  </si>
  <si>
    <t xml:space="preserve">Tibhar 5Q  </t>
  </si>
  <si>
    <t>Stiga Infinity VPS V</t>
  </si>
  <si>
    <t>Stiga Mantra Pro M</t>
  </si>
  <si>
    <t>Stiga Mantra Pro H</t>
  </si>
  <si>
    <t>Victas Swat (penhold)</t>
  </si>
  <si>
    <t>Stiga Mantra Pro XH</t>
  </si>
  <si>
    <t>Rallys Redmonkey Spin</t>
  </si>
  <si>
    <t>DHS Hurricane Neo 3 Provincial 39° (Blue)</t>
  </si>
  <si>
    <t>DHS Hurricane Neo 3 Hard 41°</t>
  </si>
  <si>
    <t>DHS Hurricane Neo 3 Mid 39°</t>
  </si>
  <si>
    <t>Joola energy</t>
  </si>
  <si>
    <t>Armstrong Seifuku</t>
  </si>
  <si>
    <t>andro Hexer Poerwsponge</t>
  </si>
  <si>
    <t>Tibhar Rapid</t>
  </si>
  <si>
    <t>andro Rasanter C45</t>
  </si>
  <si>
    <t>Joola Dynaryz Inferno</t>
  </si>
  <si>
    <t>Joola Dynaryz ZGX</t>
  </si>
  <si>
    <t>Joola Rhyzen Fire</t>
  </si>
  <si>
    <t>Joola Rhyzen Ice</t>
  </si>
  <si>
    <t>Joola Tronix ACC</t>
  </si>
  <si>
    <t>Joola Tronix CMD</t>
  </si>
  <si>
    <t>Joola Tronix ZGR</t>
  </si>
  <si>
    <t>Juic Neo Galaxia</t>
  </si>
  <si>
    <t>x</t>
  </si>
  <si>
    <t>andro Rasanter R42</t>
  </si>
  <si>
    <t>Stiga DNA Hybrid H</t>
  </si>
  <si>
    <t>Stiga Mantra H</t>
  </si>
  <si>
    <t>Stiga DNA Hybrid XH</t>
  </si>
  <si>
    <t>Stiga DNA Hybrid M</t>
  </si>
  <si>
    <t>Yasaka Shining Dragon II</t>
  </si>
  <si>
    <t>Yasaka Rising Dragon II</t>
  </si>
  <si>
    <t>Nittaku Genextion</t>
  </si>
  <si>
    <t>Stiga Mantra Sound</t>
  </si>
  <si>
    <t>Stiga Mantra Control</t>
  </si>
  <si>
    <t>Tibhar Hybrid MK Pro</t>
  </si>
  <si>
    <t>Xiom Vega Euro Hybrid</t>
  </si>
  <si>
    <t>Tibhar Hybrid MK FX</t>
  </si>
  <si>
    <t>Xiom Vega Asia Hybrid</t>
  </si>
  <si>
    <t>andro NUZN 55</t>
  </si>
  <si>
    <t>Xiom Vega China Hybrid</t>
  </si>
  <si>
    <t>Xiom Vega Pro Hybrid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</si>
</sst>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\ &quot;g&quot;"/>
    <numFmt numFmtId="165" formatCode="0.0\ &quot;mm&quot;"/>
    <numFmt numFmtId="166" formatCode="0.00\ &quot;kg&quot;"/>
    <numFmt numFmtId="167" formatCode="0.0\ &quot;cm&quot;"/>
    <numFmt numFmtId="168" formatCode="0.00\ &quot;mm&quot;"/>
    <numFmt numFmtId="169" formatCode="0\ &quot;mm&quot;"/>
    <numFmt numFmtId="170" formatCode="0.0\ &quot;dBA&quot;"/>
    <numFmt numFmtId="171" formatCode="0.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9" fontId="0" fillId="0" borderId="0" xfId="0" applyNumberFormat="1"/>
    <xf numFmtId="167" fontId="0" fillId="0" borderId="0" xfId="0" applyNumberFormat="1"/>
    <xf numFmtId="170" fontId="0" fillId="0" borderId="0" xfId="0" applyNumberFormat="1"/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</cellXfs>
  <cellStyles count="1">
    <cellStyle name="Standard" xfId="0" builtinId="0"/>
  </cellStyles>
  <dxfs count="21">
    <dxf>
      <numFmt numFmtId="167" formatCode="0.0\ &quot;cm&quot;"/>
      <alignment horizontal="center" vertical="bottom" textRotation="0" wrapText="0" indent="0" justifyLastLine="0" shrinkToFit="0" readingOrder="0"/>
    </dxf>
    <dxf>
      <numFmt numFmtId="170" formatCode="0.0\ &quot;dBA&quot;"/>
      <alignment horizontal="center" vertical="bottom" textRotation="0" wrapText="0" indent="0" justifyLastLine="0" shrinkToFit="0" readingOrder="0"/>
    </dxf>
    <dxf>
      <numFmt numFmtId="167" formatCode="0.0\ &quot;cm&quot;"/>
      <alignment horizontal="center" vertical="bottom" textRotation="0" wrapText="0" indent="0" justifyLastLine="0" shrinkToFit="0" readingOrder="0"/>
    </dxf>
    <dxf>
      <numFmt numFmtId="169" formatCode="0\ &quot;mm&quot;"/>
      <alignment horizontal="center" vertical="bottom" textRotation="0" wrapText="0" indent="0" justifyLastLine="0" shrinkToFit="0" readingOrder="0"/>
    </dxf>
    <dxf>
      <numFmt numFmtId="165" formatCode="0.0\ &quot;mm&quot;"/>
      <alignment horizontal="center" vertical="bottom" textRotation="0" wrapText="0" indent="0" justifyLastLine="0" shrinkToFit="0" readingOrder="0"/>
    </dxf>
    <dxf>
      <numFmt numFmtId="165" formatCode="0.0\ &quot;mm&quot;"/>
      <alignment horizontal="center" vertical="bottom" textRotation="0" wrapText="0" indent="0" justifyLastLine="0" shrinkToFit="0" readingOrder="0"/>
    </dxf>
    <dxf>
      <numFmt numFmtId="165" formatCode="0.0\ &quot;mm&quot;"/>
      <alignment horizontal="center" vertical="bottom" textRotation="0" wrapText="0" indent="0" justifyLastLine="0" shrinkToFit="0" readingOrder="0"/>
    </dxf>
    <dxf>
      <numFmt numFmtId="169" formatCode="0\ &quot;mm&quot;"/>
      <alignment horizontal="center" vertical="bottom" textRotation="0" wrapText="0" indent="0" justifyLastLine="0" shrinkToFit="0" readingOrder="0"/>
    </dxf>
    <dxf>
      <numFmt numFmtId="169" formatCode="0\ &quot;mm&quot;"/>
      <alignment horizontal="center" vertical="bottom" textRotation="0" wrapText="0" indent="0" justifyLastLine="0" shrinkToFit="0" readingOrder="0"/>
    </dxf>
    <dxf>
      <numFmt numFmtId="164" formatCode="0\ &quot;g&quot;"/>
      <alignment horizontal="center" vertical="bottom" textRotation="0" wrapText="0" indent="0" justifyLastLine="0" shrinkToFit="0" readingOrder="0"/>
    </dxf>
    <dxf>
      <numFmt numFmtId="171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7" formatCode="0.0\ &quot;cm&quot;"/>
      <alignment horizontal="center" vertical="bottom" textRotation="0" wrapText="0" indent="0" justifyLastLine="0" shrinkToFit="0" readingOrder="0"/>
    </dxf>
    <dxf>
      <numFmt numFmtId="166" formatCode="0.00\ &quot;kg&quot;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8" formatCode="0.00\ &quot;mm&quot;"/>
      <alignment horizontal="center" vertical="bottom" textRotation="0" wrapText="0" indent="0" justifyLastLine="0" shrinkToFit="0" readingOrder="0"/>
    </dxf>
    <dxf>
      <numFmt numFmtId="168" formatCode="0.00\ &quot;mm&quot;"/>
      <alignment horizontal="center" vertical="bottom" textRotation="0" wrapText="0" indent="0" justifyLastLine="0" shrinkToFit="0" readingOrder="0"/>
    </dxf>
    <dxf>
      <numFmt numFmtId="165" formatCode="0.0\ &quot;mm&quot;"/>
      <alignment horizontal="center" vertical="bottom" textRotation="0" wrapText="0" indent="0" justifyLastLine="0" shrinkToFit="0" readingOrder="0"/>
    </dxf>
    <dxf>
      <numFmt numFmtId="164" formatCode="0\ &quot;g&quot;"/>
      <alignment horizontal="center" vertical="bottom" textRotation="0" wrapText="0" indent="0" justifyLastLine="0" shrinkToFit="0" readingOrder="0"/>
    </dxf>
    <dxf>
      <numFmt numFmtId="164" formatCode="0\ &quot;g&quot;"/>
      <alignment horizontal="center" vertical="bottom" textRotation="0" wrapText="0" indent="0" justifyLastLine="0" shrinkToFit="0" readingOrder="0"/>
    </dxf>
    <dxf>
      <numFmt numFmtId="164" formatCode="0\ &quot;g&quot;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69BC5D-D9A9-AA42-8832-7A5B1A6B745D}" name="Tabelle13" displayName="Tabelle13" ref="A1:L255" totalsRowShown="0">
  <autoFilter ref="A1:L255" xr:uid="{CE01CA18-0E5A-744C-B582-61F5930ADE70}"/>
  <sortState xmlns:xlrd2="http://schemas.microsoft.com/office/spreadsheetml/2017/richdata2" ref="A2:L255">
    <sortCondition ref="A1:A255"/>
  </sortState>
  <tableColumns count="12">
    <tableColumn id="1" xr3:uid="{5162CF7F-8DE8-4E47-8056-EAF507B702A2}" name="BELAG"/>
    <tableColumn id="2" xr3:uid="{135E0355-D64B-CF41-AFF1-76A69D4C40CD}" name="g OVP" dataDxfId="20"/>
    <tableColumn id="3" xr3:uid="{6E7C9C20-C8CB-7748-ADC3-1CCC637D68DF}" name="g UG" dataDxfId="19"/>
    <tableColumn id="4" xr3:uid="{9CFE482B-28EE-1E4F-8D4D-5580D50F82BC}" name="g G " dataDxfId="18">
      <calculatedColumnFormula>Tabelle13[[#This Row],[g UG]]*0.718</calculatedColumnFormula>
    </tableColumn>
    <tableColumn id="5" xr3:uid="{DFD65133-0FCD-9B40-A83D-6E764085144F}" name="SCHWAMM" dataDxfId="17"/>
    <tableColumn id="7" xr3:uid="{14A33997-6B8D-814C-8A14-9C3C61DAD8ED}" name="DICKE" dataDxfId="16"/>
    <tableColumn id="8" xr3:uid="{2746C6F5-098E-7D4A-AD97-5415094581C0}" name="TOPSHEET" dataDxfId="15">
      <calculatedColumnFormula>Tabelle13[[#This Row],[DICKE]]-Tabelle13[[#This Row],[SCHWAMM]]</calculatedColumnFormula>
    </tableColumn>
    <tableColumn id="9" xr3:uid="{820BFAB3-F5C4-A84B-B5EC-F312723E0BA7}" name="SHORE A" dataDxfId="14"/>
    <tableColumn id="10" xr3:uid="{3788C56C-04D6-2D4E-8E50-7A4E35D877DD}" name="REIBUNG" dataDxfId="13"/>
    <tableColumn id="11" xr3:uid="{C14191D1-9467-AD48-90BC-1189747BD522}" name="KATAPULT" dataDxfId="12"/>
    <tableColumn id="12" xr3:uid="{FCFBF356-5585-E74C-B5EC-09F84BCFC1F3}" name="FILTER" dataDxfId="11"/>
    <tableColumn id="6" xr3:uid="{32FD40CA-6E60-4C4A-9A05-504F96115686}" name="SHORE O" dataDxfId="10">
      <calculatedColumnFormula>IF(Tabelle13[[#This Row],[SHORE A]]&lt;35,Tabelle13[[#This Row],[SHORE A]]*1.4,Tabelle13[[#This Row],[SHORE A]]*1.37)</calculatedColumnFormula>
    </tableColumn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C30BD1D-530A-894D-9034-AAB42E32694F}" name="Tabelle3" displayName="Tabelle3" ref="A1:K5" totalsRowShown="0">
  <autoFilter ref="A1:K5" xr:uid="{CC30BD1D-530A-894D-9034-AAB42E32694F}"/>
  <tableColumns count="11">
    <tableColumn id="1" xr3:uid="{06BF14C4-3399-A242-B599-1A586DA97C71}" name="HOLZ"/>
    <tableColumn id="2" xr3:uid="{58D2A6CB-BCCC-7645-9333-C5892B55FB74}" name="GEWICHT" dataDxfId="9"/>
    <tableColumn id="3" xr3:uid="{A57A929C-98A0-4A43-89EA-3E1C9D6426CD}" name="BLATT H" dataDxfId="8"/>
    <tableColumn id="4" xr3:uid="{C3A096C7-06F2-A548-8911-BE73D1A657DA}" name="BLATT B" dataDxfId="7"/>
    <tableColumn id="5" xr3:uid="{2BAFDEEC-3853-4A44-95C5-9B61447E5AFA}" name="GRIFF L" dataDxfId="6"/>
    <tableColumn id="6" xr3:uid="{C7DAEC2E-1289-5A48-921B-26929A871918}" name="GRIFF H" dataDxfId="5"/>
    <tableColumn id="7" xr3:uid="{ADC775BF-7143-054D-9E36-C2649FE437B8}" name="GRIFF B" dataDxfId="4"/>
    <tableColumn id="8" xr3:uid="{5B7FAD37-EE7C-1947-869F-5F46DBED2950}" name="GRIFF U" dataDxfId="3"/>
    <tableColumn id="9" xr3:uid="{6022A51E-7218-A848-851A-7CDF62F27E43}" name="BALANCE" dataDxfId="2"/>
    <tableColumn id="10" xr3:uid="{456EAAC3-4651-9B4B-8516-A165DF89D41C}" name="dBA" dataDxfId="1"/>
    <tableColumn id="11" xr3:uid="{62401C27-D863-E541-880A-C5647193362A}" name="KATAPUL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3229-C34C-C140-B480-E4AE2FF240C8}">
  <dimension ref="A1:L255"/>
  <sheetViews>
    <sheetView tabSelected="1" topLeftCell="A222" workbookViewId="0">
      <selection activeCell="D231" sqref="D231"/>
    </sheetView>
  </sheetViews>
  <sheetFormatPr baseColWidth="10" defaultRowHeight="16" x14ac:dyDescent="0.2"/>
  <cols>
    <col min="1" max="1" width="35" customWidth="1"/>
    <col min="6" max="6" width="12.5" bestFit="1" customWidth="1"/>
  </cols>
  <sheetData>
    <row r="1" spans="1:12" x14ac:dyDescent="0.2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162</v>
      </c>
      <c r="H1" s="1" t="s">
        <v>6</v>
      </c>
      <c r="I1" s="1" t="s">
        <v>7</v>
      </c>
      <c r="J1" s="1" t="s">
        <v>8</v>
      </c>
      <c r="K1" s="1" t="s">
        <v>161</v>
      </c>
      <c r="L1" s="1" t="s">
        <v>214</v>
      </c>
    </row>
    <row r="2" spans="1:12" x14ac:dyDescent="0.2">
      <c r="A2" t="s">
        <v>227</v>
      </c>
      <c r="B2" s="2">
        <v>76</v>
      </c>
      <c r="C2" s="2">
        <v>53</v>
      </c>
      <c r="D2" s="2">
        <f>Tabelle13[[#This Row],[g UG]]*0.718</f>
        <v>38.054000000000002</v>
      </c>
      <c r="E2" s="3">
        <v>1.6</v>
      </c>
      <c r="F2" s="6">
        <v>3.3</v>
      </c>
      <c r="G2" s="6">
        <f>Tabelle13[[#This Row],[DICKE]]-Tabelle13[[#This Row],[SCHWAMM]]</f>
        <v>1.6999999999999997</v>
      </c>
      <c r="H2" s="1">
        <v>27</v>
      </c>
      <c r="I2" s="4">
        <v>1.5449999999999999</v>
      </c>
      <c r="J2" s="5">
        <v>27.5</v>
      </c>
      <c r="K2" s="1"/>
      <c r="L2" s="14">
        <f>IF(Tabelle13[[#This Row],[SHORE A]]&lt;35,Tabelle13[[#This Row],[SHORE A]]*1.4,Tabelle13[[#This Row],[SHORE A]]*1.37)</f>
        <v>37.799999999999997</v>
      </c>
    </row>
    <row r="3" spans="1:12" x14ac:dyDescent="0.2">
      <c r="A3" t="s">
        <v>9</v>
      </c>
      <c r="B3" s="2">
        <v>79</v>
      </c>
      <c r="C3" s="2">
        <v>55</v>
      </c>
      <c r="D3" s="2">
        <f>Tabelle13[[#This Row],[g UG]]*0.718</f>
        <v>39.489999999999995</v>
      </c>
      <c r="E3" s="3">
        <v>1.6</v>
      </c>
      <c r="F3" s="6">
        <v>3.1</v>
      </c>
      <c r="G3" s="6">
        <f>Tabelle13[[#This Row],[DICKE]]-Tabelle13[[#This Row],[SCHWAMM]]</f>
        <v>1.5</v>
      </c>
      <c r="H3" s="1">
        <v>32.5</v>
      </c>
      <c r="I3" s="4">
        <v>1.31</v>
      </c>
      <c r="J3" s="5">
        <v>26</v>
      </c>
      <c r="K3" s="1"/>
      <c r="L3" s="14">
        <f>IF(Tabelle13[[#This Row],[SHORE A]]&lt;35,Tabelle13[[#This Row],[SHORE A]]*1.4,Tabelle13[[#This Row],[SHORE A]]*1.37)</f>
        <v>45.5</v>
      </c>
    </row>
    <row r="4" spans="1:12" x14ac:dyDescent="0.2">
      <c r="A4" t="s">
        <v>165</v>
      </c>
      <c r="B4" s="2">
        <v>98</v>
      </c>
      <c r="C4" s="2">
        <v>66</v>
      </c>
      <c r="D4" s="2">
        <f>Tabelle13[[#This Row],[g UG]]*0.718</f>
        <v>47.387999999999998</v>
      </c>
      <c r="E4" s="3">
        <v>1.9</v>
      </c>
      <c r="F4" s="6">
        <v>3.65</v>
      </c>
      <c r="G4" s="6">
        <f>Tabelle13[[#This Row],[DICKE]]-Tabelle13[[#This Row],[SCHWAMM]]</f>
        <v>1.75</v>
      </c>
      <c r="H4" s="1">
        <v>30.5</v>
      </c>
      <c r="I4" s="4">
        <v>1.5049999999999999</v>
      </c>
      <c r="J4" s="5">
        <v>24.5</v>
      </c>
      <c r="K4" s="1"/>
      <c r="L4" s="14">
        <f>IF(Tabelle13[[#This Row],[SHORE A]]&lt;35,Tabelle13[[#This Row],[SHORE A]]*1.4,Tabelle13[[#This Row],[SHORE A]]*1.37)</f>
        <v>42.699999999999996</v>
      </c>
    </row>
    <row r="5" spans="1:12" x14ac:dyDescent="0.2">
      <c r="A5" t="s">
        <v>10</v>
      </c>
      <c r="B5" s="2">
        <v>93</v>
      </c>
      <c r="C5" s="2">
        <v>61</v>
      </c>
      <c r="D5" s="2">
        <f>Tabelle13[[#This Row],[g UG]]*0.718</f>
        <v>43.798000000000002</v>
      </c>
      <c r="E5" s="3">
        <v>1.9</v>
      </c>
      <c r="F5" s="6">
        <v>3.5</v>
      </c>
      <c r="G5" s="6">
        <f>Tabelle13[[#This Row],[DICKE]]-Tabelle13[[#This Row],[SCHWAMM]]</f>
        <v>1.6</v>
      </c>
      <c r="H5" s="1">
        <v>29.5</v>
      </c>
      <c r="I5" s="4">
        <v>1.82</v>
      </c>
      <c r="J5" s="5">
        <v>29</v>
      </c>
      <c r="K5" s="1"/>
      <c r="L5" s="14">
        <f>IF(Tabelle13[[#This Row],[SHORE A]]&lt;35,Tabelle13[[#This Row],[SHORE A]]*1.4,Tabelle13[[#This Row],[SHORE A]]*1.37)</f>
        <v>41.3</v>
      </c>
    </row>
    <row r="6" spans="1:12" x14ac:dyDescent="0.2">
      <c r="A6" t="s">
        <v>250</v>
      </c>
      <c r="B6" s="2">
        <v>92</v>
      </c>
      <c r="C6" s="2">
        <v>61</v>
      </c>
      <c r="D6" s="2">
        <f>Tabelle13[[#This Row],[g UG]]*0.718</f>
        <v>43.798000000000002</v>
      </c>
      <c r="E6" s="3">
        <v>1.9</v>
      </c>
      <c r="F6" s="6">
        <v>3.58</v>
      </c>
      <c r="G6" s="6">
        <f>Tabelle13[[#This Row],[DICKE]]-Tabelle13[[#This Row],[SCHWAMM]]</f>
        <v>1.6800000000000002</v>
      </c>
      <c r="H6" s="1">
        <v>33</v>
      </c>
      <c r="I6" s="4">
        <v>1.5</v>
      </c>
      <c r="J6" s="5">
        <v>28.5</v>
      </c>
      <c r="K6" s="1"/>
      <c r="L6" s="14">
        <f>IF(Tabelle13[[#This Row],[SHORE A]]&lt;35,Tabelle13[[#This Row],[SHORE A]]*1.4,Tabelle13[[#This Row],[SHORE A]]*1.37)</f>
        <v>46.199999999999996</v>
      </c>
    </row>
    <row r="7" spans="1:12" x14ac:dyDescent="0.2">
      <c r="A7" t="s">
        <v>11</v>
      </c>
      <c r="B7" s="2">
        <v>94</v>
      </c>
      <c r="C7" s="2">
        <v>63</v>
      </c>
      <c r="D7" s="2">
        <f>Tabelle13[[#This Row],[g UG]]*0.718</f>
        <v>45.233999999999995</v>
      </c>
      <c r="E7" s="3">
        <v>1.9</v>
      </c>
      <c r="F7" s="6">
        <v>3.68</v>
      </c>
      <c r="G7" s="6">
        <f>Tabelle13[[#This Row],[DICKE]]-Tabelle13[[#This Row],[SCHWAMM]]</f>
        <v>1.7800000000000002</v>
      </c>
      <c r="H7" s="1">
        <v>27.5</v>
      </c>
      <c r="I7" s="4">
        <v>1.5</v>
      </c>
      <c r="J7" s="5">
        <v>27</v>
      </c>
      <c r="K7" s="1"/>
      <c r="L7" s="14">
        <f>IF(Tabelle13[[#This Row],[SHORE A]]&lt;35,Tabelle13[[#This Row],[SHORE A]]*1.4,Tabelle13[[#This Row],[SHORE A]]*1.37)</f>
        <v>38.5</v>
      </c>
    </row>
    <row r="8" spans="1:12" x14ac:dyDescent="0.2">
      <c r="A8" t="s">
        <v>276</v>
      </c>
      <c r="B8" s="2">
        <v>117</v>
      </c>
      <c r="C8" s="2">
        <v>76</v>
      </c>
      <c r="D8" s="2">
        <f>Tabelle13[[#This Row],[g UG]]*0.718</f>
        <v>54.567999999999998</v>
      </c>
      <c r="E8" s="3">
        <v>2.2999999999999998</v>
      </c>
      <c r="F8" s="6">
        <v>3.79</v>
      </c>
      <c r="G8" s="6">
        <f>Tabelle13[[#This Row],[DICKE]]-Tabelle13[[#This Row],[SCHWAMM]]</f>
        <v>1.4900000000000002</v>
      </c>
      <c r="H8" s="1">
        <v>33.5</v>
      </c>
      <c r="I8" s="4">
        <v>1.7450000000000001</v>
      </c>
      <c r="J8" s="5">
        <v>24.5</v>
      </c>
      <c r="K8" s="1"/>
      <c r="L8" s="14">
        <f>IF(Tabelle13[[#This Row],[SHORE A]]&lt;35,Tabelle13[[#This Row],[SHORE A]]*1.4,Tabelle13[[#This Row],[SHORE A]]*1.37)</f>
        <v>46.9</v>
      </c>
    </row>
    <row r="9" spans="1:12" x14ac:dyDescent="0.2">
      <c r="A9" t="s">
        <v>221</v>
      </c>
      <c r="B9" s="2">
        <v>96</v>
      </c>
      <c r="C9" s="2">
        <v>64</v>
      </c>
      <c r="D9" s="2">
        <f>Tabelle13[[#This Row],[g UG]]*0.718</f>
        <v>45.951999999999998</v>
      </c>
      <c r="E9" s="3">
        <v>2</v>
      </c>
      <c r="F9" s="6">
        <v>3.69</v>
      </c>
      <c r="G9" s="6">
        <f>Tabelle13[[#This Row],[DICKE]]-Tabelle13[[#This Row],[SCHWAMM]]</f>
        <v>1.69</v>
      </c>
      <c r="H9" s="1">
        <v>24.5</v>
      </c>
      <c r="I9" s="4">
        <v>1.47</v>
      </c>
      <c r="J9" s="5">
        <v>24.5</v>
      </c>
      <c r="K9" s="1"/>
      <c r="L9" s="14">
        <f>IF(Tabelle13[[#This Row],[SHORE A]]&lt;35,Tabelle13[[#This Row],[SHORE A]]*1.4,Tabelle13[[#This Row],[SHORE A]]*1.37)</f>
        <v>34.299999999999997</v>
      </c>
    </row>
    <row r="10" spans="1:12" x14ac:dyDescent="0.2">
      <c r="A10" t="s">
        <v>215</v>
      </c>
      <c r="B10" s="2">
        <v>101</v>
      </c>
      <c r="C10" s="2">
        <v>69</v>
      </c>
      <c r="D10" s="2">
        <f>Tabelle13[[#This Row],[g UG]]*0.718</f>
        <v>49.542000000000002</v>
      </c>
      <c r="E10" s="3">
        <v>2</v>
      </c>
      <c r="F10" s="6">
        <v>3.72</v>
      </c>
      <c r="G10" s="6">
        <f>Tabelle13[[#This Row],[DICKE]]-Tabelle13[[#This Row],[SCHWAMM]]</f>
        <v>1.7200000000000002</v>
      </c>
      <c r="H10" s="1">
        <v>27.5</v>
      </c>
      <c r="I10" s="4">
        <v>1.3</v>
      </c>
      <c r="J10" s="5">
        <v>23.5</v>
      </c>
      <c r="K10" s="1"/>
      <c r="L10" s="14">
        <f>IF(Tabelle13[[#This Row],[SHORE A]]&lt;35,Tabelle13[[#This Row],[SHORE A]]*1.4,Tabelle13[[#This Row],[SHORE A]]*1.37)</f>
        <v>38.5</v>
      </c>
    </row>
    <row r="11" spans="1:12" x14ac:dyDescent="0.2">
      <c r="A11" t="s">
        <v>252</v>
      </c>
      <c r="B11" s="2">
        <v>98</v>
      </c>
      <c r="C11" s="2">
        <v>68</v>
      </c>
      <c r="D11" s="2">
        <f>Tabelle13[[#This Row],[g UG]]*0.718</f>
        <v>48.823999999999998</v>
      </c>
      <c r="E11" s="3">
        <v>2</v>
      </c>
      <c r="F11" s="6">
        <v>3.7</v>
      </c>
      <c r="G11" s="6">
        <f>Tabelle13[[#This Row],[DICKE]]-Tabelle13[[#This Row],[SCHWAMM]]</f>
        <v>1.7000000000000002</v>
      </c>
      <c r="H11" s="1">
        <v>30</v>
      </c>
      <c r="I11" s="4">
        <v>1.415</v>
      </c>
      <c r="J11" s="5">
        <v>24</v>
      </c>
      <c r="K11" s="1"/>
      <c r="L11" s="14">
        <f>IF(Tabelle13[[#This Row],[SHORE A]]&lt;35,Tabelle13[[#This Row],[SHORE A]]*1.4,Tabelle13[[#This Row],[SHORE A]]*1.37)</f>
        <v>42</v>
      </c>
    </row>
    <row r="12" spans="1:12" x14ac:dyDescent="0.2">
      <c r="A12" t="s">
        <v>168</v>
      </c>
      <c r="B12" s="2">
        <v>99</v>
      </c>
      <c r="C12" s="2">
        <v>68</v>
      </c>
      <c r="D12" s="2">
        <f>Tabelle13[[#This Row],[g UG]]*0.718</f>
        <v>48.823999999999998</v>
      </c>
      <c r="E12" s="3">
        <v>2</v>
      </c>
      <c r="F12" s="6">
        <v>3.57</v>
      </c>
      <c r="G12" s="6">
        <f>Tabelle13[[#This Row],[DICKE]]-Tabelle13[[#This Row],[SCHWAMM]]</f>
        <v>1.5699999999999998</v>
      </c>
      <c r="H12" s="1">
        <v>29.5</v>
      </c>
      <c r="I12" s="4">
        <v>1.7649999999999999</v>
      </c>
      <c r="J12" s="5">
        <v>25</v>
      </c>
      <c r="K12" s="1"/>
      <c r="L12" s="14">
        <f>IF(Tabelle13[[#This Row],[SHORE A]]&lt;35,Tabelle13[[#This Row],[SHORE A]]*1.4,Tabelle13[[#This Row],[SHORE A]]*1.37)</f>
        <v>41.3</v>
      </c>
    </row>
    <row r="13" spans="1:12" x14ac:dyDescent="0.2">
      <c r="A13" t="s">
        <v>187</v>
      </c>
      <c r="B13" s="2">
        <v>101</v>
      </c>
      <c r="C13" s="2">
        <v>70</v>
      </c>
      <c r="D13" s="2">
        <f>Tabelle13[[#This Row],[g UG]]*0.718</f>
        <v>50.26</v>
      </c>
      <c r="E13" s="3">
        <v>2</v>
      </c>
      <c r="F13" s="6">
        <v>3.59</v>
      </c>
      <c r="G13" s="6">
        <f>Tabelle13[[#This Row],[DICKE]]-Tabelle13[[#This Row],[SCHWAMM]]</f>
        <v>1.5899999999999999</v>
      </c>
      <c r="H13" s="1">
        <v>30.5</v>
      </c>
      <c r="I13" s="4">
        <v>1.7749999999999999</v>
      </c>
      <c r="J13" s="5">
        <v>20.5</v>
      </c>
      <c r="K13" s="1"/>
      <c r="L13" s="14">
        <f>IF(Tabelle13[[#This Row],[SHORE A]]&lt;35,Tabelle13[[#This Row],[SHORE A]]*1.4,Tabelle13[[#This Row],[SHORE A]]*1.37)</f>
        <v>42.699999999999996</v>
      </c>
    </row>
    <row r="14" spans="1:12" x14ac:dyDescent="0.2">
      <c r="A14" t="s">
        <v>174</v>
      </c>
      <c r="B14" s="2">
        <v>91</v>
      </c>
      <c r="C14" s="2">
        <v>60</v>
      </c>
      <c r="D14" s="2">
        <f>Tabelle13[[#This Row],[g UG]]*0.718</f>
        <v>43.08</v>
      </c>
      <c r="E14" s="3">
        <v>2</v>
      </c>
      <c r="F14" s="6">
        <v>3.55</v>
      </c>
      <c r="G14" s="6">
        <f>Tabelle13[[#This Row],[DICKE]]-Tabelle13[[#This Row],[SCHWAMM]]</f>
        <v>1.5499999999999998</v>
      </c>
      <c r="H14" s="1">
        <v>27.5</v>
      </c>
      <c r="I14" s="4">
        <v>1.5</v>
      </c>
      <c r="J14" s="5">
        <v>27</v>
      </c>
      <c r="K14" s="1"/>
      <c r="L14" s="14">
        <f>IF(Tabelle13[[#This Row],[SHORE A]]&lt;35,Tabelle13[[#This Row],[SHORE A]]*1.4,Tabelle13[[#This Row],[SHORE A]]*1.37)</f>
        <v>38.5</v>
      </c>
    </row>
    <row r="15" spans="1:12" x14ac:dyDescent="0.2">
      <c r="A15" t="s">
        <v>262</v>
      </c>
      <c r="B15" s="2">
        <v>95</v>
      </c>
      <c r="C15" s="2">
        <v>63</v>
      </c>
      <c r="D15" s="2">
        <f>Tabelle13[[#This Row],[g UG]]*0.718</f>
        <v>45.233999999999995</v>
      </c>
      <c r="E15" s="3">
        <v>2</v>
      </c>
      <c r="F15" s="6">
        <v>3.62</v>
      </c>
      <c r="G15" s="6">
        <f>Tabelle13[[#This Row],[DICKE]]-Tabelle13[[#This Row],[SCHWAMM]]</f>
        <v>1.62</v>
      </c>
      <c r="H15" s="1">
        <v>28.5</v>
      </c>
      <c r="I15" s="4">
        <v>1.5</v>
      </c>
      <c r="J15" s="5">
        <v>27.5</v>
      </c>
      <c r="K15" s="1"/>
      <c r="L15" s="14">
        <f>IF(Tabelle13[[#This Row],[SHORE A]]&lt;35,Tabelle13[[#This Row],[SHORE A]]*1.4,Tabelle13[[#This Row],[SHORE A]]*1.37)</f>
        <v>39.9</v>
      </c>
    </row>
    <row r="16" spans="1:12" x14ac:dyDescent="0.2">
      <c r="A16" t="s">
        <v>12</v>
      </c>
      <c r="B16" s="2">
        <v>98</v>
      </c>
      <c r="C16" s="2">
        <v>67</v>
      </c>
      <c r="D16" s="2">
        <f>Tabelle13[[#This Row],[g UG]]*0.718</f>
        <v>48.105999999999995</v>
      </c>
      <c r="E16" s="3">
        <v>2</v>
      </c>
      <c r="F16" s="6">
        <v>3.5</v>
      </c>
      <c r="G16" s="6">
        <f>Tabelle13[[#This Row],[DICKE]]-Tabelle13[[#This Row],[SCHWAMM]]</f>
        <v>1.5</v>
      </c>
      <c r="H16" s="1">
        <v>31.5</v>
      </c>
      <c r="I16" s="4">
        <v>1.39</v>
      </c>
      <c r="J16" s="5">
        <v>28.5</v>
      </c>
      <c r="K16" s="1"/>
      <c r="L16" s="14">
        <f>IF(Tabelle13[[#This Row],[SHORE A]]&lt;35,Tabelle13[[#This Row],[SHORE A]]*1.4,Tabelle13[[#This Row],[SHORE A]]*1.37)</f>
        <v>44.099999999999994</v>
      </c>
    </row>
    <row r="17" spans="1:12" x14ac:dyDescent="0.2">
      <c r="A17" t="s">
        <v>13</v>
      </c>
      <c r="B17" s="2">
        <v>97</v>
      </c>
      <c r="C17" s="2">
        <v>67</v>
      </c>
      <c r="D17" s="2">
        <f>Tabelle13[[#This Row],[g UG]]*0.718</f>
        <v>48.105999999999995</v>
      </c>
      <c r="E17" s="3">
        <v>2</v>
      </c>
      <c r="F17" s="6">
        <v>3.5</v>
      </c>
      <c r="G17" s="6">
        <f>Tabelle13[[#This Row],[DICKE]]-Tabelle13[[#This Row],[SCHWAMM]]</f>
        <v>1.5</v>
      </c>
      <c r="H17" s="1">
        <v>34.5</v>
      </c>
      <c r="I17" s="4">
        <v>1.4450000000000001</v>
      </c>
      <c r="J17" s="5">
        <v>29</v>
      </c>
      <c r="K17" s="1"/>
      <c r="L17" s="14">
        <f>IF(Tabelle13[[#This Row],[SHORE A]]&lt;35,Tabelle13[[#This Row],[SHORE A]]*1.4,Tabelle13[[#This Row],[SHORE A]]*1.37)</f>
        <v>48.3</v>
      </c>
    </row>
    <row r="18" spans="1:12" x14ac:dyDescent="0.2">
      <c r="A18" t="s">
        <v>14</v>
      </c>
      <c r="B18" s="2">
        <v>100</v>
      </c>
      <c r="C18" s="2">
        <v>70</v>
      </c>
      <c r="D18" s="2">
        <f>Tabelle13[[#This Row],[g UG]]*0.718</f>
        <v>50.26</v>
      </c>
      <c r="E18" s="3">
        <v>2</v>
      </c>
      <c r="F18" s="6">
        <v>3.6</v>
      </c>
      <c r="G18" s="6">
        <f>Tabelle13[[#This Row],[DICKE]]-Tabelle13[[#This Row],[SCHWAMM]]</f>
        <v>1.6</v>
      </c>
      <c r="H18" s="1">
        <v>31.5</v>
      </c>
      <c r="I18" s="4">
        <v>1.736</v>
      </c>
      <c r="J18" s="5">
        <v>28.5</v>
      </c>
      <c r="K18" s="1"/>
      <c r="L18" s="14">
        <f>IF(Tabelle13[[#This Row],[SHORE A]]&lt;35,Tabelle13[[#This Row],[SHORE A]]*1.4,Tabelle13[[#This Row],[SHORE A]]*1.37)</f>
        <v>44.099999999999994</v>
      </c>
    </row>
    <row r="19" spans="1:12" x14ac:dyDescent="0.2">
      <c r="A19" t="s">
        <v>249</v>
      </c>
      <c r="B19" s="2">
        <v>84</v>
      </c>
      <c r="C19" s="2">
        <v>58</v>
      </c>
      <c r="D19" s="2">
        <f>Tabelle13[[#This Row],[g UG]]*0.718</f>
        <v>41.643999999999998</v>
      </c>
      <c r="E19" s="3">
        <v>2</v>
      </c>
      <c r="F19" s="6">
        <v>3.4</v>
      </c>
      <c r="G19" s="6">
        <f>Tabelle13[[#This Row],[DICKE]]-Tabelle13[[#This Row],[SCHWAMM]]</f>
        <v>1.4</v>
      </c>
      <c r="H19" s="1">
        <v>29.5</v>
      </c>
      <c r="I19" s="4">
        <v>1.5049999999999999</v>
      </c>
      <c r="J19" s="5">
        <v>23</v>
      </c>
      <c r="K19" s="1"/>
      <c r="L19" s="14">
        <f>IF(Tabelle13[[#This Row],[SHORE A]]&lt;35,Tabelle13[[#This Row],[SHORE A]]*1.4,Tabelle13[[#This Row],[SHORE A]]*1.37)</f>
        <v>41.3</v>
      </c>
    </row>
    <row r="20" spans="1:12" x14ac:dyDescent="0.2">
      <c r="A20" t="s">
        <v>15</v>
      </c>
      <c r="B20" s="2">
        <v>83</v>
      </c>
      <c r="C20" s="2">
        <v>62</v>
      </c>
      <c r="D20" s="2">
        <f>Tabelle13[[#This Row],[g UG]]*0.718</f>
        <v>44.515999999999998</v>
      </c>
      <c r="E20" s="3">
        <v>2.1</v>
      </c>
      <c r="F20" s="6">
        <v>3.58</v>
      </c>
      <c r="G20" s="6">
        <f>Tabelle13[[#This Row],[DICKE]]-Tabelle13[[#This Row],[SCHWAMM]]</f>
        <v>1.48</v>
      </c>
      <c r="H20" s="1">
        <v>26</v>
      </c>
      <c r="I20" s="4">
        <v>1.59</v>
      </c>
      <c r="J20" s="5">
        <v>26.5</v>
      </c>
      <c r="K20" s="1"/>
      <c r="L20" s="14">
        <f>IF(Tabelle13[[#This Row],[SHORE A]]&lt;35,Tabelle13[[#This Row],[SHORE A]]*1.4,Tabelle13[[#This Row],[SHORE A]]*1.37)</f>
        <v>36.4</v>
      </c>
    </row>
    <row r="21" spans="1:12" x14ac:dyDescent="0.2">
      <c r="A21" t="s">
        <v>225</v>
      </c>
      <c r="B21" s="2">
        <v>65</v>
      </c>
      <c r="C21" s="2">
        <v>46</v>
      </c>
      <c r="D21" s="2">
        <f>Tabelle13[[#This Row],[g UG]]*0.718</f>
        <v>33.027999999999999</v>
      </c>
      <c r="E21" s="3">
        <v>2</v>
      </c>
      <c r="F21" s="6">
        <v>3.44</v>
      </c>
      <c r="G21" s="6">
        <f>Tabelle13[[#This Row],[DICKE]]-Tabelle13[[#This Row],[SCHWAMM]]</f>
        <v>1.44</v>
      </c>
      <c r="H21" s="1">
        <v>22.5</v>
      </c>
      <c r="I21" s="4">
        <v>1.61</v>
      </c>
      <c r="J21" s="5">
        <v>21</v>
      </c>
      <c r="K21" s="1"/>
      <c r="L21" s="14">
        <f>IF(Tabelle13[[#This Row],[SHORE A]]&lt;35,Tabelle13[[#This Row],[SHORE A]]*1.4,Tabelle13[[#This Row],[SHORE A]]*1.37)</f>
        <v>31.499999999999996</v>
      </c>
    </row>
    <row r="22" spans="1:12" x14ac:dyDescent="0.2">
      <c r="A22" t="s">
        <v>16</v>
      </c>
      <c r="B22" s="2">
        <v>100</v>
      </c>
      <c r="C22" s="2">
        <v>70</v>
      </c>
      <c r="D22" s="2">
        <f>Tabelle13[[#This Row],[g UG]]*0.718</f>
        <v>50.26</v>
      </c>
      <c r="E22" s="3">
        <v>1.9</v>
      </c>
      <c r="F22" s="6">
        <v>3.3</v>
      </c>
      <c r="G22" s="6">
        <f>Tabelle13[[#This Row],[DICKE]]-Tabelle13[[#This Row],[SCHWAMM]]</f>
        <v>1.4</v>
      </c>
      <c r="H22" s="1">
        <v>35</v>
      </c>
      <c r="I22" s="4">
        <v>1.95</v>
      </c>
      <c r="J22" s="5">
        <v>18.5</v>
      </c>
      <c r="K22" s="1"/>
      <c r="L22" s="14">
        <f>IF(Tabelle13[[#This Row],[SHORE A]]&lt;35,Tabelle13[[#This Row],[SHORE A]]*1.4,Tabelle13[[#This Row],[SHORE A]]*1.37)</f>
        <v>47.95</v>
      </c>
    </row>
    <row r="23" spans="1:12" x14ac:dyDescent="0.2">
      <c r="A23" t="s">
        <v>17</v>
      </c>
      <c r="B23" s="2">
        <v>84</v>
      </c>
      <c r="C23" s="2">
        <v>59</v>
      </c>
      <c r="D23" s="2">
        <f>Tabelle13[[#This Row],[g UG]]*0.718</f>
        <v>42.361999999999995</v>
      </c>
      <c r="E23" s="3">
        <v>1.9</v>
      </c>
      <c r="F23" s="6">
        <v>3.51</v>
      </c>
      <c r="G23" s="6">
        <f>Tabelle13[[#This Row],[DICKE]]-Tabelle13[[#This Row],[SCHWAMM]]</f>
        <v>1.6099999999999999</v>
      </c>
      <c r="H23" s="1">
        <v>26</v>
      </c>
      <c r="I23" s="4">
        <v>1.5</v>
      </c>
      <c r="J23" s="5">
        <v>25.5</v>
      </c>
      <c r="K23" s="1"/>
      <c r="L23" s="14">
        <f>IF(Tabelle13[[#This Row],[SHORE A]]&lt;35,Tabelle13[[#This Row],[SHORE A]]*1.4,Tabelle13[[#This Row],[SHORE A]]*1.37)</f>
        <v>36.4</v>
      </c>
    </row>
    <row r="24" spans="1:12" x14ac:dyDescent="0.2">
      <c r="A24" t="s">
        <v>18</v>
      </c>
      <c r="B24" s="2">
        <v>92</v>
      </c>
      <c r="C24" s="2">
        <v>68</v>
      </c>
      <c r="D24" s="2">
        <f>Tabelle13[[#This Row],[g UG]]*0.718</f>
        <v>48.823999999999998</v>
      </c>
      <c r="E24" s="3">
        <v>1.9</v>
      </c>
      <c r="F24" s="6">
        <v>3.3</v>
      </c>
      <c r="G24" s="6">
        <f>Tabelle13[[#This Row],[DICKE]]-Tabelle13[[#This Row],[SCHWAMM]]</f>
        <v>1.4</v>
      </c>
      <c r="H24" s="1">
        <v>33</v>
      </c>
      <c r="I24" s="4">
        <v>1.37</v>
      </c>
      <c r="J24" s="5">
        <v>25.5</v>
      </c>
      <c r="K24" s="1"/>
      <c r="L24" s="14">
        <f>IF(Tabelle13[[#This Row],[SHORE A]]&lt;35,Tabelle13[[#This Row],[SHORE A]]*1.4,Tabelle13[[#This Row],[SHORE A]]*1.37)</f>
        <v>46.199999999999996</v>
      </c>
    </row>
    <row r="25" spans="1:12" x14ac:dyDescent="0.2">
      <c r="A25" t="s">
        <v>229</v>
      </c>
      <c r="B25" s="2">
        <v>99</v>
      </c>
      <c r="C25" s="2">
        <v>71</v>
      </c>
      <c r="D25" s="2">
        <f>Tabelle13[[#This Row],[g UG]]*0.718</f>
        <v>50.977999999999994</v>
      </c>
      <c r="E25" s="3">
        <v>1.9</v>
      </c>
      <c r="F25" s="6">
        <v>3.5</v>
      </c>
      <c r="G25" s="6">
        <f>Tabelle13[[#This Row],[DICKE]]-Tabelle13[[#This Row],[SCHWAMM]]</f>
        <v>1.6</v>
      </c>
      <c r="H25" s="1">
        <v>31</v>
      </c>
      <c r="I25" s="4">
        <v>1.92</v>
      </c>
      <c r="J25" s="5">
        <v>22</v>
      </c>
      <c r="K25" s="1"/>
      <c r="L25" s="14">
        <f>IF(Tabelle13[[#This Row],[SHORE A]]&lt;35,Tabelle13[[#This Row],[SHORE A]]*1.4,Tabelle13[[#This Row],[SHORE A]]*1.37)</f>
        <v>43.4</v>
      </c>
    </row>
    <row r="26" spans="1:12" x14ac:dyDescent="0.2">
      <c r="A26" t="s">
        <v>19</v>
      </c>
      <c r="B26" s="2">
        <v>88</v>
      </c>
      <c r="C26" s="2">
        <v>63</v>
      </c>
      <c r="D26" s="2">
        <f>Tabelle13[[#This Row],[g UG]]*0.718</f>
        <v>45.233999999999995</v>
      </c>
      <c r="E26" s="3">
        <v>1.9</v>
      </c>
      <c r="F26" s="6">
        <v>3.4</v>
      </c>
      <c r="G26" s="6">
        <f>Tabelle13[[#This Row],[DICKE]]-Tabelle13[[#This Row],[SCHWAMM]]</f>
        <v>1.5</v>
      </c>
      <c r="H26" s="1">
        <v>31</v>
      </c>
      <c r="I26" s="4">
        <v>1.5</v>
      </c>
      <c r="J26" s="5">
        <v>27</v>
      </c>
      <c r="K26" s="1"/>
      <c r="L26" s="14">
        <f>IF(Tabelle13[[#This Row],[SHORE A]]&lt;35,Tabelle13[[#This Row],[SHORE A]]*1.4,Tabelle13[[#This Row],[SHORE A]]*1.37)</f>
        <v>43.4</v>
      </c>
    </row>
    <row r="27" spans="1:12" x14ac:dyDescent="0.2">
      <c r="A27" t="s">
        <v>20</v>
      </c>
      <c r="B27" s="2">
        <v>92</v>
      </c>
      <c r="C27" s="2">
        <v>66</v>
      </c>
      <c r="D27" s="2">
        <f>Tabelle13[[#This Row],[g UG]]*0.718</f>
        <v>47.387999999999998</v>
      </c>
      <c r="E27" s="3">
        <v>1.9</v>
      </c>
      <c r="F27" s="6">
        <v>3.52</v>
      </c>
      <c r="G27" s="6">
        <f>Tabelle13[[#This Row],[DICKE]]-Tabelle13[[#This Row],[SCHWAMM]]</f>
        <v>1.62</v>
      </c>
      <c r="H27" s="1">
        <v>32</v>
      </c>
      <c r="I27" s="4">
        <v>1.45</v>
      </c>
      <c r="J27" s="5">
        <v>29.5</v>
      </c>
      <c r="K27" s="1"/>
      <c r="L27" s="14">
        <f>IF(Tabelle13[[#This Row],[SHORE A]]&lt;35,Tabelle13[[#This Row],[SHORE A]]*1.4,Tabelle13[[#This Row],[SHORE A]]*1.37)</f>
        <v>44.8</v>
      </c>
    </row>
    <row r="28" spans="1:12" x14ac:dyDescent="0.2">
      <c r="A28" t="s">
        <v>233</v>
      </c>
      <c r="B28" s="2">
        <v>91</v>
      </c>
      <c r="C28" s="2">
        <v>65</v>
      </c>
      <c r="D28" s="2">
        <f>Tabelle13[[#This Row],[g UG]]*0.718</f>
        <v>46.67</v>
      </c>
      <c r="E28" s="3">
        <v>1.9</v>
      </c>
      <c r="F28" s="6">
        <v>3.58</v>
      </c>
      <c r="G28" s="6">
        <f>Tabelle13[[#This Row],[DICKE]]-Tabelle13[[#This Row],[SCHWAMM]]</f>
        <v>1.6800000000000002</v>
      </c>
      <c r="H28" s="1">
        <v>33</v>
      </c>
      <c r="I28" s="4">
        <v>1.69</v>
      </c>
      <c r="J28" s="5">
        <v>27.5</v>
      </c>
      <c r="K28" s="1"/>
      <c r="L28" s="14">
        <f>IF(Tabelle13[[#This Row],[SHORE A]]&lt;35,Tabelle13[[#This Row],[SHORE A]]*1.4,Tabelle13[[#This Row],[SHORE A]]*1.37)</f>
        <v>46.199999999999996</v>
      </c>
    </row>
    <row r="29" spans="1:12" x14ac:dyDescent="0.2">
      <c r="A29" t="s">
        <v>228</v>
      </c>
      <c r="B29" s="2">
        <v>95</v>
      </c>
      <c r="C29" s="2">
        <v>69</v>
      </c>
      <c r="D29" s="2">
        <f>Tabelle13[[#This Row],[g UG]]*0.718</f>
        <v>49.542000000000002</v>
      </c>
      <c r="E29" s="3">
        <v>1.9</v>
      </c>
      <c r="F29" s="6">
        <v>3.46</v>
      </c>
      <c r="G29" s="6">
        <f>Tabelle13[[#This Row],[DICKE]]-Tabelle13[[#This Row],[SCHWAMM]]</f>
        <v>1.56</v>
      </c>
      <c r="H29" s="1">
        <v>30.5</v>
      </c>
      <c r="I29" s="4">
        <v>1.81</v>
      </c>
      <c r="J29" s="5">
        <v>20</v>
      </c>
      <c r="K29" s="1" t="s">
        <v>261</v>
      </c>
      <c r="L29" s="14">
        <f>IF(Tabelle13[[#This Row],[SHORE A]]&lt;35,Tabelle13[[#This Row],[SHORE A]]*1.4,Tabelle13[[#This Row],[SHORE A]]*1.37)</f>
        <v>42.699999999999996</v>
      </c>
    </row>
    <row r="30" spans="1:12" x14ac:dyDescent="0.2">
      <c r="A30" t="s">
        <v>21</v>
      </c>
      <c r="B30" s="2">
        <v>87</v>
      </c>
      <c r="C30" s="2">
        <v>62</v>
      </c>
      <c r="D30" s="2">
        <f>Tabelle13[[#This Row],[g UG]]*0.718</f>
        <v>44.515999999999998</v>
      </c>
      <c r="E30" s="3">
        <v>1.9</v>
      </c>
      <c r="F30" s="6">
        <v>3.4</v>
      </c>
      <c r="G30" s="6">
        <f>Tabelle13[[#This Row],[DICKE]]-Tabelle13[[#This Row],[SCHWAMM]]</f>
        <v>1.5</v>
      </c>
      <c r="H30" s="1">
        <v>27</v>
      </c>
      <c r="I30" s="4">
        <v>1.5449999999999999</v>
      </c>
      <c r="J30" s="5">
        <v>26.5</v>
      </c>
      <c r="K30" s="1"/>
      <c r="L30" s="14">
        <f>IF(Tabelle13[[#This Row],[SHORE A]]&lt;35,Tabelle13[[#This Row],[SHORE A]]*1.4,Tabelle13[[#This Row],[SHORE A]]*1.37)</f>
        <v>37.799999999999997</v>
      </c>
    </row>
    <row r="31" spans="1:12" x14ac:dyDescent="0.2">
      <c r="A31" t="s">
        <v>185</v>
      </c>
      <c r="B31" s="2">
        <v>89</v>
      </c>
      <c r="C31" s="2">
        <v>66</v>
      </c>
      <c r="D31" s="2">
        <f>Tabelle13[[#This Row],[g UG]]*0.718</f>
        <v>47.387999999999998</v>
      </c>
      <c r="E31" s="3">
        <v>1.9</v>
      </c>
      <c r="F31" s="6">
        <v>3.64</v>
      </c>
      <c r="G31" s="6">
        <f>Tabelle13[[#This Row],[DICKE]]-Tabelle13[[#This Row],[SCHWAMM]]</f>
        <v>1.7400000000000002</v>
      </c>
      <c r="H31" s="1">
        <v>28</v>
      </c>
      <c r="I31" s="4">
        <v>1.4550000000000001</v>
      </c>
      <c r="J31" s="5">
        <v>14.5</v>
      </c>
      <c r="K31" s="1"/>
      <c r="L31" s="14">
        <f>IF(Tabelle13[[#This Row],[SHORE A]]&lt;35,Tabelle13[[#This Row],[SHORE A]]*1.4,Tabelle13[[#This Row],[SHORE A]]*1.37)</f>
        <v>39.199999999999996</v>
      </c>
    </row>
    <row r="32" spans="1:12" x14ac:dyDescent="0.2">
      <c r="A32" t="s">
        <v>22</v>
      </c>
      <c r="B32" s="2">
        <v>84</v>
      </c>
      <c r="C32" s="2">
        <v>58</v>
      </c>
      <c r="D32" s="2">
        <f>Tabelle13[[#This Row],[g UG]]*0.718</f>
        <v>41.643999999999998</v>
      </c>
      <c r="E32" s="3">
        <v>1.9</v>
      </c>
      <c r="F32" s="6">
        <v>3.54</v>
      </c>
      <c r="G32" s="6">
        <f>Tabelle13[[#This Row],[DICKE]]-Tabelle13[[#This Row],[SCHWAMM]]</f>
        <v>1.6400000000000001</v>
      </c>
      <c r="H32" s="1">
        <v>29</v>
      </c>
      <c r="I32" s="4">
        <v>1.45</v>
      </c>
      <c r="J32" s="5">
        <v>25</v>
      </c>
      <c r="K32" s="1"/>
      <c r="L32" s="14">
        <f>IF(Tabelle13[[#This Row],[SHORE A]]&lt;35,Tabelle13[[#This Row],[SHORE A]]*1.4,Tabelle13[[#This Row],[SHORE A]]*1.37)</f>
        <v>40.599999999999994</v>
      </c>
    </row>
    <row r="33" spans="1:12" x14ac:dyDescent="0.2">
      <c r="A33" t="s">
        <v>23</v>
      </c>
      <c r="B33" s="2">
        <v>91</v>
      </c>
      <c r="C33" s="2">
        <v>66</v>
      </c>
      <c r="D33" s="2">
        <f>Tabelle13[[#This Row],[g UG]]*0.718</f>
        <v>47.387999999999998</v>
      </c>
      <c r="E33" s="3">
        <v>1.9</v>
      </c>
      <c r="F33" s="6">
        <v>3.5</v>
      </c>
      <c r="G33" s="6">
        <f>Tabelle13[[#This Row],[DICKE]]-Tabelle13[[#This Row],[SCHWAMM]]</f>
        <v>1.6</v>
      </c>
      <c r="H33" s="1">
        <v>35</v>
      </c>
      <c r="I33" s="4">
        <v>1.64</v>
      </c>
      <c r="J33" s="5">
        <v>27.5</v>
      </c>
      <c r="K33" s="1"/>
      <c r="L33" s="14">
        <f>IF(Tabelle13[[#This Row],[SHORE A]]&lt;35,Tabelle13[[#This Row],[SHORE A]]*1.4,Tabelle13[[#This Row],[SHORE A]]*1.37)</f>
        <v>47.95</v>
      </c>
    </row>
    <row r="34" spans="1:12" x14ac:dyDescent="0.2">
      <c r="A34" t="s">
        <v>178</v>
      </c>
      <c r="B34" s="2">
        <v>83</v>
      </c>
      <c r="C34" s="2">
        <v>59</v>
      </c>
      <c r="D34" s="2">
        <f>Tabelle13[[#This Row],[g UG]]*0.718</f>
        <v>42.361999999999995</v>
      </c>
      <c r="E34" s="3">
        <v>1.9</v>
      </c>
      <c r="F34" s="6">
        <v>3.49</v>
      </c>
      <c r="G34" s="6">
        <f>Tabelle13[[#This Row],[DICKE]]-Tabelle13[[#This Row],[SCHWAMM]]</f>
        <v>1.5900000000000003</v>
      </c>
      <c r="H34" s="1">
        <v>28</v>
      </c>
      <c r="I34" s="4">
        <v>1.5649999999999999</v>
      </c>
      <c r="J34" s="5">
        <v>18.5</v>
      </c>
      <c r="K34" s="1"/>
      <c r="L34" s="14">
        <f>IF(Tabelle13[[#This Row],[SHORE A]]&lt;35,Tabelle13[[#This Row],[SHORE A]]*1.4,Tabelle13[[#This Row],[SHORE A]]*1.37)</f>
        <v>39.199999999999996</v>
      </c>
    </row>
    <row r="35" spans="1:12" x14ac:dyDescent="0.2">
      <c r="A35" t="s">
        <v>24</v>
      </c>
      <c r="B35" s="2">
        <v>85</v>
      </c>
      <c r="C35" s="2">
        <v>60</v>
      </c>
      <c r="D35" s="2">
        <f>Tabelle13[[#This Row],[g UG]]*0.718</f>
        <v>43.08</v>
      </c>
      <c r="E35" s="3">
        <v>1.9</v>
      </c>
      <c r="F35" s="6">
        <v>3.3</v>
      </c>
      <c r="G35" s="6">
        <f>Tabelle13[[#This Row],[DICKE]]-Tabelle13[[#This Row],[SCHWAMM]]</f>
        <v>1.4</v>
      </c>
      <c r="H35" s="1">
        <v>32</v>
      </c>
      <c r="I35" s="4">
        <v>1.7050000000000001</v>
      </c>
      <c r="J35" s="5">
        <v>15.5</v>
      </c>
      <c r="K35" s="1"/>
      <c r="L35" s="14">
        <f>IF(Tabelle13[[#This Row],[SHORE A]]&lt;35,Tabelle13[[#This Row],[SHORE A]]*1.4,Tabelle13[[#This Row],[SHORE A]]*1.37)</f>
        <v>44.8</v>
      </c>
    </row>
    <row r="36" spans="1:12" x14ac:dyDescent="0.2">
      <c r="A36" t="s">
        <v>25</v>
      </c>
      <c r="B36" s="2">
        <v>84</v>
      </c>
      <c r="C36" s="2">
        <v>61</v>
      </c>
      <c r="D36" s="2">
        <f>Tabelle13[[#This Row],[g UG]]*0.718</f>
        <v>43.798000000000002</v>
      </c>
      <c r="E36" s="3">
        <v>1.9</v>
      </c>
      <c r="F36" s="6">
        <v>3.4</v>
      </c>
      <c r="G36" s="6">
        <f>Tabelle13[[#This Row],[DICKE]]-Tabelle13[[#This Row],[SCHWAMM]]</f>
        <v>1.5</v>
      </c>
      <c r="H36" s="1">
        <v>32</v>
      </c>
      <c r="I36" s="4">
        <v>1.74</v>
      </c>
      <c r="J36" s="5">
        <v>15.5</v>
      </c>
      <c r="K36" s="1"/>
      <c r="L36" s="14">
        <f>IF(Tabelle13[[#This Row],[SHORE A]]&lt;35,Tabelle13[[#This Row],[SHORE A]]*1.4,Tabelle13[[#This Row],[SHORE A]]*1.37)</f>
        <v>44.8</v>
      </c>
    </row>
    <row r="37" spans="1:12" x14ac:dyDescent="0.2">
      <c r="A37" t="s">
        <v>26</v>
      </c>
      <c r="B37" s="2">
        <v>83</v>
      </c>
      <c r="C37" s="2">
        <v>57</v>
      </c>
      <c r="D37" s="2">
        <f>Tabelle13[[#This Row],[g UG]]*0.718</f>
        <v>40.926000000000002</v>
      </c>
      <c r="E37" s="3">
        <v>1.9</v>
      </c>
      <c r="F37" s="6">
        <v>3.4</v>
      </c>
      <c r="G37" s="6">
        <f>Tabelle13[[#This Row],[DICKE]]-Tabelle13[[#This Row],[SCHWAMM]]</f>
        <v>1.5</v>
      </c>
      <c r="H37" s="1">
        <v>29.5</v>
      </c>
      <c r="I37" s="4">
        <v>1.155</v>
      </c>
      <c r="J37" s="5">
        <v>23.5</v>
      </c>
      <c r="K37" s="1"/>
      <c r="L37" s="14">
        <f>IF(Tabelle13[[#This Row],[SHORE A]]&lt;35,Tabelle13[[#This Row],[SHORE A]]*1.4,Tabelle13[[#This Row],[SHORE A]]*1.37)</f>
        <v>41.3</v>
      </c>
    </row>
    <row r="38" spans="1:12" x14ac:dyDescent="0.2">
      <c r="A38" t="s">
        <v>27</v>
      </c>
      <c r="B38" s="2">
        <v>71</v>
      </c>
      <c r="C38" s="2">
        <v>45</v>
      </c>
      <c r="D38" s="2">
        <f>Tabelle13[[#This Row],[g UG]]*0.718</f>
        <v>32.31</v>
      </c>
      <c r="E38" s="3">
        <v>1.9</v>
      </c>
      <c r="F38" s="6">
        <v>2.9</v>
      </c>
      <c r="G38" s="6">
        <f>Tabelle13[[#This Row],[DICKE]]-Tabelle13[[#This Row],[SCHWAMM]]</f>
        <v>1</v>
      </c>
      <c r="H38" s="1">
        <v>46</v>
      </c>
      <c r="I38" s="4">
        <v>0.19500000000000001</v>
      </c>
      <c r="J38" s="5">
        <v>14.5</v>
      </c>
      <c r="K38" s="1"/>
      <c r="L38" s="14">
        <f>IF(Tabelle13[[#This Row],[SHORE A]]&lt;35,Tabelle13[[#This Row],[SHORE A]]*1.4,Tabelle13[[#This Row],[SHORE A]]*1.37)</f>
        <v>63.02</v>
      </c>
    </row>
    <row r="39" spans="1:12" x14ac:dyDescent="0.2">
      <c r="A39" t="s">
        <v>28</v>
      </c>
      <c r="B39" s="2">
        <v>88</v>
      </c>
      <c r="C39" s="2">
        <v>63</v>
      </c>
      <c r="D39" s="2">
        <f>Tabelle13[[#This Row],[g UG]]*0.718</f>
        <v>45.233999999999995</v>
      </c>
      <c r="E39" s="3">
        <v>1.9</v>
      </c>
      <c r="F39" s="6">
        <v>3.62</v>
      </c>
      <c r="G39" s="6">
        <f>Tabelle13[[#This Row],[DICKE]]-Tabelle13[[#This Row],[SCHWAMM]]</f>
        <v>1.7200000000000002</v>
      </c>
      <c r="H39" s="1">
        <v>26.5</v>
      </c>
      <c r="I39" s="4">
        <v>1.3049999999999999</v>
      </c>
      <c r="J39" s="5">
        <v>22.5</v>
      </c>
      <c r="K39" s="1"/>
      <c r="L39" s="14">
        <f>IF(Tabelle13[[#This Row],[SHORE A]]&lt;35,Tabelle13[[#This Row],[SHORE A]]*1.4,Tabelle13[[#This Row],[SHORE A]]*1.37)</f>
        <v>37.099999999999994</v>
      </c>
    </row>
    <row r="40" spans="1:12" x14ac:dyDescent="0.2">
      <c r="A40" t="s">
        <v>157</v>
      </c>
      <c r="B40" s="2">
        <v>84</v>
      </c>
      <c r="C40" s="2">
        <v>59</v>
      </c>
      <c r="D40" s="2">
        <f>Tabelle13[[#This Row],[g UG]]*0.718</f>
        <v>42.361999999999995</v>
      </c>
      <c r="E40" s="3">
        <v>1.9</v>
      </c>
      <c r="F40" s="6">
        <v>3.58</v>
      </c>
      <c r="G40" s="6">
        <f>Tabelle13[[#This Row],[DICKE]]-Tabelle13[[#This Row],[SCHWAMM]]</f>
        <v>1.6800000000000002</v>
      </c>
      <c r="H40" s="1">
        <v>22</v>
      </c>
      <c r="I40" s="4">
        <v>1.7949999999999999</v>
      </c>
      <c r="J40" s="5">
        <v>9.5</v>
      </c>
      <c r="K40" s="1"/>
      <c r="L40" s="14">
        <f>IF(Tabelle13[[#This Row],[SHORE A]]&lt;35,Tabelle13[[#This Row],[SHORE A]]*1.4,Tabelle13[[#This Row],[SHORE A]]*1.37)</f>
        <v>30.799999999999997</v>
      </c>
    </row>
    <row r="41" spans="1:12" x14ac:dyDescent="0.2">
      <c r="A41" t="s">
        <v>29</v>
      </c>
      <c r="B41" s="2">
        <v>87</v>
      </c>
      <c r="C41" s="2">
        <v>62</v>
      </c>
      <c r="D41" s="2">
        <f>Tabelle13[[#This Row],[g UG]]*0.718</f>
        <v>44.515999999999998</v>
      </c>
      <c r="E41" s="3">
        <v>1.9</v>
      </c>
      <c r="F41" s="6">
        <v>3.5</v>
      </c>
      <c r="G41" s="6">
        <f>Tabelle13[[#This Row],[DICKE]]-Tabelle13[[#This Row],[SCHWAMM]]</f>
        <v>1.6</v>
      </c>
      <c r="H41" s="1">
        <v>26.5</v>
      </c>
      <c r="I41" s="4">
        <v>1.88</v>
      </c>
      <c r="J41" s="5">
        <v>14.5</v>
      </c>
      <c r="K41" s="1"/>
      <c r="L41" s="14">
        <f>IF(Tabelle13[[#This Row],[SHORE A]]&lt;35,Tabelle13[[#This Row],[SHORE A]]*1.4,Tabelle13[[#This Row],[SHORE A]]*1.37)</f>
        <v>37.099999999999994</v>
      </c>
    </row>
    <row r="42" spans="1:12" x14ac:dyDescent="0.2">
      <c r="A42" t="s">
        <v>30</v>
      </c>
      <c r="B42" s="2">
        <v>88</v>
      </c>
      <c r="C42" s="2">
        <v>63</v>
      </c>
      <c r="D42" s="2">
        <f>Tabelle13[[#This Row],[g UG]]*0.718</f>
        <v>45.233999999999995</v>
      </c>
      <c r="E42" s="3">
        <v>1.9</v>
      </c>
      <c r="F42" s="6">
        <v>3.5</v>
      </c>
      <c r="G42" s="6">
        <f>Tabelle13[[#This Row],[DICKE]]-Tabelle13[[#This Row],[SCHWAMM]]</f>
        <v>1.6</v>
      </c>
      <c r="H42" s="1">
        <v>30</v>
      </c>
      <c r="I42" s="4">
        <v>1.2649999999999999</v>
      </c>
      <c r="J42" s="5">
        <v>21.5</v>
      </c>
      <c r="K42" s="1"/>
      <c r="L42" s="14">
        <f>IF(Tabelle13[[#This Row],[SHORE A]]&lt;35,Tabelle13[[#This Row],[SHORE A]]*1.4,Tabelle13[[#This Row],[SHORE A]]*1.37)</f>
        <v>42</v>
      </c>
    </row>
    <row r="43" spans="1:12" x14ac:dyDescent="0.2">
      <c r="A43" t="s">
        <v>31</v>
      </c>
      <c r="B43" s="2">
        <v>92</v>
      </c>
      <c r="C43" s="2">
        <v>67</v>
      </c>
      <c r="D43" s="2">
        <f>Tabelle13[[#This Row],[g UG]]*0.718</f>
        <v>48.105999999999995</v>
      </c>
      <c r="E43" s="3">
        <v>1.9</v>
      </c>
      <c r="F43" s="6">
        <v>3.5</v>
      </c>
      <c r="G43" s="6">
        <f>Tabelle13[[#This Row],[DICKE]]-Tabelle13[[#This Row],[SCHWAMM]]</f>
        <v>1.6</v>
      </c>
      <c r="H43" s="1">
        <v>33</v>
      </c>
      <c r="I43" s="4">
        <v>0.89500000000000002</v>
      </c>
      <c r="J43" s="5">
        <v>30</v>
      </c>
      <c r="K43" s="1"/>
      <c r="L43" s="14">
        <f>IF(Tabelle13[[#This Row],[SHORE A]]&lt;35,Tabelle13[[#This Row],[SHORE A]]*1.4,Tabelle13[[#This Row],[SHORE A]]*1.37)</f>
        <v>46.199999999999996</v>
      </c>
    </row>
    <row r="44" spans="1:12" x14ac:dyDescent="0.2">
      <c r="A44" t="s">
        <v>32</v>
      </c>
      <c r="B44" s="2">
        <v>88</v>
      </c>
      <c r="C44" s="2">
        <v>62</v>
      </c>
      <c r="D44" s="2">
        <f>Tabelle13[[#This Row],[g UG]]*0.718</f>
        <v>44.515999999999998</v>
      </c>
      <c r="E44" s="3">
        <v>1.9</v>
      </c>
      <c r="F44" s="6">
        <v>3.3</v>
      </c>
      <c r="G44" s="6">
        <f>Tabelle13[[#This Row],[DICKE]]-Tabelle13[[#This Row],[SCHWAMM]]</f>
        <v>1.4</v>
      </c>
      <c r="H44" s="1">
        <v>28.5</v>
      </c>
      <c r="I44" s="4">
        <v>1.4750000000000001</v>
      </c>
      <c r="J44" s="5">
        <v>29</v>
      </c>
      <c r="K44" s="1"/>
      <c r="L44" s="14">
        <f>IF(Tabelle13[[#This Row],[SHORE A]]&lt;35,Tabelle13[[#This Row],[SHORE A]]*1.4,Tabelle13[[#This Row],[SHORE A]]*1.37)</f>
        <v>39.9</v>
      </c>
    </row>
    <row r="45" spans="1:12" x14ac:dyDescent="0.2">
      <c r="A45" t="s">
        <v>33</v>
      </c>
      <c r="B45" s="2">
        <v>96</v>
      </c>
      <c r="C45" s="2">
        <v>70</v>
      </c>
      <c r="D45" s="2">
        <f>Tabelle13[[#This Row],[g UG]]*0.718</f>
        <v>50.26</v>
      </c>
      <c r="E45" s="3">
        <v>1.9</v>
      </c>
      <c r="F45" s="6">
        <v>3.4</v>
      </c>
      <c r="G45" s="6">
        <f>Tabelle13[[#This Row],[DICKE]]-Tabelle13[[#This Row],[SCHWAMM]]</f>
        <v>1.5</v>
      </c>
      <c r="H45" s="1">
        <v>35</v>
      </c>
      <c r="I45" s="4">
        <v>1.48</v>
      </c>
      <c r="J45" s="5">
        <v>29</v>
      </c>
      <c r="K45" s="1"/>
      <c r="L45" s="14">
        <f>IF(Tabelle13[[#This Row],[SHORE A]]&lt;35,Tabelle13[[#This Row],[SHORE A]]*1.4,Tabelle13[[#This Row],[SHORE A]]*1.37)</f>
        <v>47.95</v>
      </c>
    </row>
    <row r="46" spans="1:12" x14ac:dyDescent="0.2">
      <c r="A46" t="s">
        <v>34</v>
      </c>
      <c r="B46" s="2">
        <v>90</v>
      </c>
      <c r="C46" s="2">
        <v>68</v>
      </c>
      <c r="D46" s="2">
        <f>Tabelle13[[#This Row],[g UG]]*0.718</f>
        <v>48.823999999999998</v>
      </c>
      <c r="E46" s="3">
        <v>1.9</v>
      </c>
      <c r="F46" s="6">
        <v>3.4</v>
      </c>
      <c r="G46" s="6">
        <f>Tabelle13[[#This Row],[DICKE]]-Tabelle13[[#This Row],[SCHWAMM]]</f>
        <v>1.5</v>
      </c>
      <c r="H46" s="1">
        <v>29.5</v>
      </c>
      <c r="I46" s="4">
        <v>1.5249999999999999</v>
      </c>
      <c r="J46" s="5">
        <v>26.5</v>
      </c>
      <c r="K46" s="1"/>
      <c r="L46" s="14">
        <f>IF(Tabelle13[[#This Row],[SHORE A]]&lt;35,Tabelle13[[#This Row],[SHORE A]]*1.4,Tabelle13[[#This Row],[SHORE A]]*1.37)</f>
        <v>41.3</v>
      </c>
    </row>
    <row r="47" spans="1:12" x14ac:dyDescent="0.2">
      <c r="A47" t="s">
        <v>35</v>
      </c>
      <c r="B47" s="2">
        <v>95</v>
      </c>
      <c r="C47" s="2">
        <v>69</v>
      </c>
      <c r="D47" s="2">
        <f>Tabelle13[[#This Row],[g UG]]*0.718</f>
        <v>49.542000000000002</v>
      </c>
      <c r="E47" s="3">
        <v>1.9</v>
      </c>
      <c r="F47" s="6">
        <v>3.4</v>
      </c>
      <c r="G47" s="6">
        <f>Tabelle13[[#This Row],[DICKE]]-Tabelle13[[#This Row],[SCHWAMM]]</f>
        <v>1.5</v>
      </c>
      <c r="H47" s="1">
        <v>30.5</v>
      </c>
      <c r="I47" s="4">
        <v>1.425</v>
      </c>
      <c r="J47" s="5">
        <v>27</v>
      </c>
      <c r="K47" s="1"/>
      <c r="L47" s="14">
        <f>IF(Tabelle13[[#This Row],[SHORE A]]&lt;35,Tabelle13[[#This Row],[SHORE A]]*1.4,Tabelle13[[#This Row],[SHORE A]]*1.37)</f>
        <v>42.699999999999996</v>
      </c>
    </row>
    <row r="48" spans="1:12" x14ac:dyDescent="0.2">
      <c r="A48" t="s">
        <v>182</v>
      </c>
      <c r="B48" s="2">
        <v>90</v>
      </c>
      <c r="C48" s="2">
        <v>65</v>
      </c>
      <c r="D48" s="2">
        <f>Tabelle13[[#This Row],[g UG]]*0.718</f>
        <v>46.67</v>
      </c>
      <c r="E48" s="3">
        <v>1.9</v>
      </c>
      <c r="F48" s="6">
        <v>3.47</v>
      </c>
      <c r="G48" s="6">
        <f>Tabelle13[[#This Row],[DICKE]]-Tabelle13[[#This Row],[SCHWAMM]]</f>
        <v>1.5700000000000003</v>
      </c>
      <c r="H48" s="1">
        <v>28.5</v>
      </c>
      <c r="I48" s="4">
        <v>1.24</v>
      </c>
      <c r="J48" s="5">
        <v>27</v>
      </c>
      <c r="K48" s="1"/>
      <c r="L48" s="14">
        <f>IF(Tabelle13[[#This Row],[SHORE A]]&lt;35,Tabelle13[[#This Row],[SHORE A]]*1.4,Tabelle13[[#This Row],[SHORE A]]*1.37)</f>
        <v>39.9</v>
      </c>
    </row>
    <row r="49" spans="1:12" x14ac:dyDescent="0.2">
      <c r="A49" t="s">
        <v>36</v>
      </c>
      <c r="B49" s="2">
        <v>90</v>
      </c>
      <c r="C49" s="2">
        <v>64</v>
      </c>
      <c r="D49" s="2">
        <f>Tabelle13[[#This Row],[g UG]]*0.718</f>
        <v>45.951999999999998</v>
      </c>
      <c r="E49" s="3">
        <v>1.9</v>
      </c>
      <c r="F49" s="6">
        <v>3.5</v>
      </c>
      <c r="G49" s="6">
        <f>Tabelle13[[#This Row],[DICKE]]-Tabelle13[[#This Row],[SCHWAMM]]</f>
        <v>1.6</v>
      </c>
      <c r="H49" s="1">
        <v>31.5</v>
      </c>
      <c r="I49" s="4">
        <v>1.625</v>
      </c>
      <c r="J49" s="5">
        <v>29</v>
      </c>
      <c r="K49" s="1"/>
      <c r="L49" s="14">
        <f>IF(Tabelle13[[#This Row],[SHORE A]]&lt;35,Tabelle13[[#This Row],[SHORE A]]*1.4,Tabelle13[[#This Row],[SHORE A]]*1.37)</f>
        <v>44.099999999999994</v>
      </c>
    </row>
    <row r="50" spans="1:12" x14ac:dyDescent="0.2">
      <c r="A50" t="s">
        <v>163</v>
      </c>
      <c r="B50" s="2">
        <v>86</v>
      </c>
      <c r="C50" s="2">
        <v>61</v>
      </c>
      <c r="D50" s="2">
        <f>Tabelle13[[#This Row],[g UG]]*0.718</f>
        <v>43.798000000000002</v>
      </c>
      <c r="E50" s="3">
        <v>1.9</v>
      </c>
      <c r="F50" s="6">
        <v>3.58</v>
      </c>
      <c r="G50" s="6">
        <f>Tabelle13[[#This Row],[DICKE]]-Tabelle13[[#This Row],[SCHWAMM]]</f>
        <v>1.6800000000000002</v>
      </c>
      <c r="H50" s="1">
        <v>29</v>
      </c>
      <c r="I50" s="4">
        <v>1.5</v>
      </c>
      <c r="J50" s="5">
        <v>26.5</v>
      </c>
      <c r="K50" s="1"/>
      <c r="L50" s="14">
        <f>IF(Tabelle13[[#This Row],[SHORE A]]&lt;35,Tabelle13[[#This Row],[SHORE A]]*1.4,Tabelle13[[#This Row],[SHORE A]]*1.37)</f>
        <v>40.599999999999994</v>
      </c>
    </row>
    <row r="51" spans="1:12" x14ac:dyDescent="0.2">
      <c r="A51" t="s">
        <v>37</v>
      </c>
      <c r="B51" s="2">
        <v>91</v>
      </c>
      <c r="C51" s="2">
        <v>65</v>
      </c>
      <c r="D51" s="2">
        <f>Tabelle13[[#This Row],[g UG]]*0.718</f>
        <v>46.67</v>
      </c>
      <c r="E51" s="3">
        <v>1.9</v>
      </c>
      <c r="F51" s="6">
        <v>3.4</v>
      </c>
      <c r="G51" s="6">
        <f>Tabelle13[[#This Row],[DICKE]]-Tabelle13[[#This Row],[SCHWAMM]]</f>
        <v>1.5</v>
      </c>
      <c r="H51" s="1">
        <v>30.5</v>
      </c>
      <c r="I51" s="4">
        <v>1.625</v>
      </c>
      <c r="J51" s="5">
        <v>28</v>
      </c>
      <c r="K51" s="1"/>
      <c r="L51" s="14">
        <f>IF(Tabelle13[[#This Row],[SHORE A]]&lt;35,Tabelle13[[#This Row],[SHORE A]]*1.4,Tabelle13[[#This Row],[SHORE A]]*1.37)</f>
        <v>42.699999999999996</v>
      </c>
    </row>
    <row r="52" spans="1:12" x14ac:dyDescent="0.2">
      <c r="A52" t="s">
        <v>38</v>
      </c>
      <c r="B52" s="2">
        <v>88</v>
      </c>
      <c r="C52" s="2">
        <v>62</v>
      </c>
      <c r="D52" s="2">
        <f>Tabelle13[[#This Row],[g UG]]*0.718</f>
        <v>44.515999999999998</v>
      </c>
      <c r="E52" s="3">
        <v>1.9</v>
      </c>
      <c r="F52" s="6">
        <v>3.53</v>
      </c>
      <c r="G52" s="6">
        <f>Tabelle13[[#This Row],[DICKE]]-Tabelle13[[#This Row],[SCHWAMM]]</f>
        <v>1.63</v>
      </c>
      <c r="H52" s="1">
        <v>28.5</v>
      </c>
      <c r="I52" s="4">
        <v>1.675</v>
      </c>
      <c r="J52" s="5">
        <v>27</v>
      </c>
      <c r="K52" s="1"/>
      <c r="L52" s="14">
        <f>IF(Tabelle13[[#This Row],[SHORE A]]&lt;35,Tabelle13[[#This Row],[SHORE A]]*1.4,Tabelle13[[#This Row],[SHORE A]]*1.37)</f>
        <v>39.9</v>
      </c>
    </row>
    <row r="53" spans="1:12" x14ac:dyDescent="0.2">
      <c r="A53" t="s">
        <v>39</v>
      </c>
      <c r="B53" s="2">
        <v>104</v>
      </c>
      <c r="C53" s="2">
        <v>69</v>
      </c>
      <c r="D53" s="2">
        <f>Tabelle13[[#This Row],[g UG]]*0.718</f>
        <v>49.542000000000002</v>
      </c>
      <c r="E53" s="3">
        <v>2</v>
      </c>
      <c r="F53" s="6">
        <v>3.7</v>
      </c>
      <c r="G53" s="6">
        <f>Tabelle13[[#This Row],[DICKE]]-Tabelle13[[#This Row],[SCHWAMM]]</f>
        <v>1.7000000000000002</v>
      </c>
      <c r="H53" s="1">
        <v>35.5</v>
      </c>
      <c r="I53" s="4">
        <v>1.41</v>
      </c>
      <c r="J53" s="5">
        <v>29</v>
      </c>
      <c r="K53" s="1"/>
      <c r="L53" s="14">
        <f>IF(Tabelle13[[#This Row],[SHORE A]]&lt;35,Tabelle13[[#This Row],[SHORE A]]*1.4,Tabelle13[[#This Row],[SHORE A]]*1.37)</f>
        <v>48.635000000000005</v>
      </c>
    </row>
    <row r="54" spans="1:12" x14ac:dyDescent="0.2">
      <c r="A54" t="s">
        <v>40</v>
      </c>
      <c r="B54" s="2">
        <v>101</v>
      </c>
      <c r="C54" s="2">
        <v>67</v>
      </c>
      <c r="D54" s="2">
        <f>Tabelle13[[#This Row],[g UG]]*0.718</f>
        <v>48.105999999999995</v>
      </c>
      <c r="E54" s="3">
        <v>2</v>
      </c>
      <c r="F54" s="6">
        <v>3.6</v>
      </c>
      <c r="G54" s="6">
        <f>Tabelle13[[#This Row],[DICKE]]-Tabelle13[[#This Row],[SCHWAMM]]</f>
        <v>1.6</v>
      </c>
      <c r="H54" s="1">
        <v>32</v>
      </c>
      <c r="I54" s="4">
        <v>1.325</v>
      </c>
      <c r="J54" s="5">
        <v>27.5</v>
      </c>
      <c r="K54" s="1"/>
      <c r="L54" s="14">
        <f>IF(Tabelle13[[#This Row],[SHORE A]]&lt;35,Tabelle13[[#This Row],[SHORE A]]*1.4,Tabelle13[[#This Row],[SHORE A]]*1.37)</f>
        <v>44.8</v>
      </c>
    </row>
    <row r="55" spans="1:12" x14ac:dyDescent="0.2">
      <c r="A55" t="s">
        <v>41</v>
      </c>
      <c r="B55" s="2">
        <v>105</v>
      </c>
      <c r="C55" s="2">
        <v>70</v>
      </c>
      <c r="D55" s="2">
        <f>Tabelle13[[#This Row],[g UG]]*0.718</f>
        <v>50.26</v>
      </c>
      <c r="E55" s="3">
        <v>2</v>
      </c>
      <c r="F55" s="6">
        <v>3.4</v>
      </c>
      <c r="G55" s="6">
        <f>Tabelle13[[#This Row],[DICKE]]-Tabelle13[[#This Row],[SCHWAMM]]</f>
        <v>1.4</v>
      </c>
      <c r="H55" s="1">
        <v>37.5</v>
      </c>
      <c r="I55" s="4">
        <v>1.54</v>
      </c>
      <c r="J55" s="5">
        <v>26</v>
      </c>
      <c r="K55" s="1"/>
      <c r="L55" s="14">
        <f>IF(Tabelle13[[#This Row],[SHORE A]]&lt;35,Tabelle13[[#This Row],[SHORE A]]*1.4,Tabelle13[[#This Row],[SHORE A]]*1.37)</f>
        <v>51.375000000000007</v>
      </c>
    </row>
    <row r="56" spans="1:12" x14ac:dyDescent="0.2">
      <c r="A56" t="s">
        <v>184</v>
      </c>
      <c r="B56" s="2">
        <v>84</v>
      </c>
      <c r="C56" s="2">
        <v>59</v>
      </c>
      <c r="D56" s="2">
        <f>Tabelle13[[#This Row],[g UG]]*0.718</f>
        <v>42.361999999999995</v>
      </c>
      <c r="E56" s="3">
        <v>2.1</v>
      </c>
      <c r="F56" s="6">
        <v>3.74</v>
      </c>
      <c r="G56" s="6">
        <f>Tabelle13[[#This Row],[DICKE]]-Tabelle13[[#This Row],[SCHWAMM]]</f>
        <v>1.6400000000000001</v>
      </c>
      <c r="H56" s="1">
        <v>26.5</v>
      </c>
      <c r="I56" s="4">
        <v>1.335</v>
      </c>
      <c r="J56" s="5">
        <v>23</v>
      </c>
      <c r="K56" s="1"/>
      <c r="L56" s="14">
        <f>IF(Tabelle13[[#This Row],[SHORE A]]&lt;35,Tabelle13[[#This Row],[SHORE A]]*1.4,Tabelle13[[#This Row],[SHORE A]]*1.37)</f>
        <v>37.099999999999994</v>
      </c>
    </row>
    <row r="57" spans="1:12" x14ac:dyDescent="0.2">
      <c r="A57" t="s">
        <v>42</v>
      </c>
      <c r="B57" s="2">
        <v>88</v>
      </c>
      <c r="C57" s="2">
        <v>58</v>
      </c>
      <c r="D57" s="2">
        <f>Tabelle13[[#This Row],[g UG]]*0.718</f>
        <v>41.643999999999998</v>
      </c>
      <c r="E57" s="3">
        <v>2.2000000000000002</v>
      </c>
      <c r="F57" s="6">
        <v>3.52</v>
      </c>
      <c r="G57" s="6">
        <f>Tabelle13[[#This Row],[DICKE]]-Tabelle13[[#This Row],[SCHWAMM]]</f>
        <v>1.3199999999999998</v>
      </c>
      <c r="H57" s="1">
        <v>32.5</v>
      </c>
      <c r="I57" s="4">
        <v>1.7450000000000001</v>
      </c>
      <c r="J57" s="5">
        <v>12.5</v>
      </c>
      <c r="K57" s="1"/>
      <c r="L57" s="14">
        <f>IF(Tabelle13[[#This Row],[SHORE A]]&lt;35,Tabelle13[[#This Row],[SHORE A]]*1.4,Tabelle13[[#This Row],[SHORE A]]*1.37)</f>
        <v>45.5</v>
      </c>
    </row>
    <row r="58" spans="1:12" x14ac:dyDescent="0.2">
      <c r="A58" t="s">
        <v>246</v>
      </c>
      <c r="B58" s="2">
        <v>78</v>
      </c>
      <c r="C58" s="2">
        <v>62</v>
      </c>
      <c r="D58" s="2">
        <f>Tabelle13[[#This Row],[g UG]]*0.718</f>
        <v>44.515999999999998</v>
      </c>
      <c r="E58" s="3">
        <v>2.1</v>
      </c>
      <c r="F58" s="6">
        <v>3.7</v>
      </c>
      <c r="G58" s="6">
        <f>Tabelle13[[#This Row],[DICKE]]-Tabelle13[[#This Row],[SCHWAMM]]</f>
        <v>1.6</v>
      </c>
      <c r="H58" s="1">
        <v>32.5</v>
      </c>
      <c r="I58" s="4">
        <v>1.82</v>
      </c>
      <c r="J58" s="5">
        <v>17</v>
      </c>
      <c r="K58" s="1"/>
      <c r="L58" s="14">
        <f>IF(Tabelle13[[#This Row],[SHORE A]]&lt;35,Tabelle13[[#This Row],[SHORE A]]*1.4,Tabelle13[[#This Row],[SHORE A]]*1.37)</f>
        <v>45.5</v>
      </c>
    </row>
    <row r="59" spans="1:12" x14ac:dyDescent="0.2">
      <c r="A59" t="s">
        <v>247</v>
      </c>
      <c r="B59" s="2">
        <v>83</v>
      </c>
      <c r="C59" s="2">
        <v>62</v>
      </c>
      <c r="D59" s="2">
        <f>Tabelle13[[#This Row],[g UG]]*0.718</f>
        <v>44.515999999999998</v>
      </c>
      <c r="E59" s="3">
        <v>2.1</v>
      </c>
      <c r="F59" s="6">
        <v>3.7</v>
      </c>
      <c r="G59" s="6">
        <f>Tabelle13[[#This Row],[DICKE]]-Tabelle13[[#This Row],[SCHWAMM]]</f>
        <v>1.6</v>
      </c>
      <c r="H59" s="1">
        <v>33</v>
      </c>
      <c r="I59" s="4">
        <v>2.1749999999999998</v>
      </c>
      <c r="J59" s="5">
        <v>15.5</v>
      </c>
      <c r="K59" s="1"/>
      <c r="L59" s="14">
        <f>IF(Tabelle13[[#This Row],[SHORE A]]&lt;35,Tabelle13[[#This Row],[SHORE A]]*1.4,Tabelle13[[#This Row],[SHORE A]]*1.37)</f>
        <v>46.199999999999996</v>
      </c>
    </row>
    <row r="60" spans="1:12" x14ac:dyDescent="0.2">
      <c r="A60" t="s">
        <v>245</v>
      </c>
      <c r="B60" s="2">
        <v>92</v>
      </c>
      <c r="C60" s="2">
        <v>72</v>
      </c>
      <c r="D60" s="2">
        <f>Tabelle13[[#This Row],[g UG]]*0.718</f>
        <v>51.695999999999998</v>
      </c>
      <c r="E60" s="3">
        <v>2.1</v>
      </c>
      <c r="F60" s="6">
        <v>3.78</v>
      </c>
      <c r="G60" s="6">
        <f>Tabelle13[[#This Row],[DICKE]]-Tabelle13[[#This Row],[SCHWAMM]]</f>
        <v>1.6799999999999997</v>
      </c>
      <c r="H60" s="1">
        <v>34.5</v>
      </c>
      <c r="I60" s="4">
        <v>1.53</v>
      </c>
      <c r="J60" s="5">
        <v>13.5</v>
      </c>
      <c r="K60" s="1"/>
      <c r="L60" s="14">
        <f>IF(Tabelle13[[#This Row],[SHORE A]]&lt;35,Tabelle13[[#This Row],[SHORE A]]*1.4,Tabelle13[[#This Row],[SHORE A]]*1.37)</f>
        <v>48.3</v>
      </c>
    </row>
    <row r="61" spans="1:12" x14ac:dyDescent="0.2">
      <c r="A61" t="s">
        <v>43</v>
      </c>
      <c r="B61" s="2">
        <v>82</v>
      </c>
      <c r="C61" s="2">
        <v>62</v>
      </c>
      <c r="D61" s="2">
        <f>Tabelle13[[#This Row],[g UG]]*0.718</f>
        <v>44.515999999999998</v>
      </c>
      <c r="E61" s="3">
        <v>2.1</v>
      </c>
      <c r="F61" s="6">
        <v>3.77</v>
      </c>
      <c r="G61" s="6">
        <f>Tabelle13[[#This Row],[DICKE]]-Tabelle13[[#This Row],[SCHWAMM]]</f>
        <v>1.67</v>
      </c>
      <c r="H61" s="1">
        <v>32.5</v>
      </c>
      <c r="I61" s="4">
        <v>1.98</v>
      </c>
      <c r="J61" s="5">
        <v>9</v>
      </c>
      <c r="K61" s="1"/>
      <c r="L61" s="14">
        <f>IF(Tabelle13[[#This Row],[SHORE A]]&lt;35,Tabelle13[[#This Row],[SHORE A]]*1.4,Tabelle13[[#This Row],[SHORE A]]*1.37)</f>
        <v>45.5</v>
      </c>
    </row>
    <row r="62" spans="1:12" x14ac:dyDescent="0.2">
      <c r="A62" t="s">
        <v>192</v>
      </c>
      <c r="B62" s="2">
        <v>92</v>
      </c>
      <c r="C62" s="2">
        <v>64</v>
      </c>
      <c r="D62" s="2">
        <f>Tabelle13[[#This Row],[g UG]]*0.718</f>
        <v>45.951999999999998</v>
      </c>
      <c r="E62" s="3">
        <v>2</v>
      </c>
      <c r="F62" s="6">
        <v>3.7</v>
      </c>
      <c r="G62" s="6">
        <f>Tabelle13[[#This Row],[DICKE]]-Tabelle13[[#This Row],[SCHWAMM]]</f>
        <v>1.7000000000000002</v>
      </c>
      <c r="H62" s="1">
        <v>30.5</v>
      </c>
      <c r="I62" s="4">
        <v>1.5</v>
      </c>
      <c r="J62" s="5">
        <v>26</v>
      </c>
      <c r="K62" s="1"/>
      <c r="L62" s="14">
        <f>IF(Tabelle13[[#This Row],[SHORE A]]&lt;35,Tabelle13[[#This Row],[SHORE A]]*1.4,Tabelle13[[#This Row],[SHORE A]]*1.37)</f>
        <v>42.699999999999996</v>
      </c>
    </row>
    <row r="63" spans="1:12" x14ac:dyDescent="0.2">
      <c r="A63" t="s">
        <v>44</v>
      </c>
      <c r="B63" s="2">
        <v>100</v>
      </c>
      <c r="C63" s="2">
        <v>68</v>
      </c>
      <c r="D63" s="2">
        <f>Tabelle13[[#This Row],[g UG]]*0.718</f>
        <v>48.823999999999998</v>
      </c>
      <c r="E63" s="3">
        <v>2</v>
      </c>
      <c r="F63" s="6">
        <v>3.5</v>
      </c>
      <c r="G63" s="6">
        <f>Tabelle13[[#This Row],[DICKE]]-Tabelle13[[#This Row],[SCHWAMM]]</f>
        <v>1.5</v>
      </c>
      <c r="H63" s="1">
        <v>30</v>
      </c>
      <c r="I63" s="4">
        <v>1.74</v>
      </c>
      <c r="J63" s="5">
        <v>22.5</v>
      </c>
      <c r="K63" s="1"/>
      <c r="L63" s="14">
        <f>IF(Tabelle13[[#This Row],[SHORE A]]&lt;35,Tabelle13[[#This Row],[SHORE A]]*1.4,Tabelle13[[#This Row],[SHORE A]]*1.37)</f>
        <v>42</v>
      </c>
    </row>
    <row r="64" spans="1:12" x14ac:dyDescent="0.2">
      <c r="A64" t="s">
        <v>186</v>
      </c>
      <c r="B64" s="2">
        <v>96</v>
      </c>
      <c r="C64" s="2">
        <v>63</v>
      </c>
      <c r="D64" s="2">
        <f>Tabelle13[[#This Row],[g UG]]*0.718</f>
        <v>45.233999999999995</v>
      </c>
      <c r="E64" s="3">
        <v>2</v>
      </c>
      <c r="F64" s="6">
        <v>3.67</v>
      </c>
      <c r="G64" s="6">
        <f>Tabelle13[[#This Row],[DICKE]]-Tabelle13[[#This Row],[SCHWAMM]]</f>
        <v>1.67</v>
      </c>
      <c r="H64" s="1">
        <v>30</v>
      </c>
      <c r="I64" s="4">
        <v>1.67</v>
      </c>
      <c r="J64" s="5">
        <v>27.5</v>
      </c>
      <c r="K64" s="1"/>
      <c r="L64" s="14">
        <f>IF(Tabelle13[[#This Row],[SHORE A]]&lt;35,Tabelle13[[#This Row],[SHORE A]]*1.4,Tabelle13[[#This Row],[SHORE A]]*1.37)</f>
        <v>42</v>
      </c>
    </row>
    <row r="65" spans="1:12" x14ac:dyDescent="0.2">
      <c r="A65" t="s">
        <v>45</v>
      </c>
      <c r="B65" s="2">
        <v>107</v>
      </c>
      <c r="C65" s="2">
        <v>80</v>
      </c>
      <c r="D65" s="2">
        <f>Tabelle13[[#This Row],[g UG]]*0.718</f>
        <v>57.44</v>
      </c>
      <c r="E65" s="3">
        <v>2</v>
      </c>
      <c r="F65" s="6">
        <v>3.62</v>
      </c>
      <c r="G65" s="6">
        <f>Tabelle13[[#This Row],[DICKE]]-Tabelle13[[#This Row],[SCHWAMM]]</f>
        <v>1.62</v>
      </c>
      <c r="H65" s="1">
        <v>35</v>
      </c>
      <c r="I65" s="4">
        <v>1.83</v>
      </c>
      <c r="J65" s="5">
        <v>23</v>
      </c>
      <c r="K65" s="1"/>
      <c r="L65" s="14">
        <f>IF(Tabelle13[[#This Row],[SHORE A]]&lt;35,Tabelle13[[#This Row],[SHORE A]]*1.4,Tabelle13[[#This Row],[SHORE A]]*1.37)</f>
        <v>47.95</v>
      </c>
    </row>
    <row r="66" spans="1:12" x14ac:dyDescent="0.2">
      <c r="A66" t="s">
        <v>46</v>
      </c>
      <c r="B66" s="2">
        <v>95</v>
      </c>
      <c r="C66" s="2">
        <v>68</v>
      </c>
      <c r="D66" s="2">
        <f>Tabelle13[[#This Row],[g UG]]*0.718</f>
        <v>48.823999999999998</v>
      </c>
      <c r="E66" s="3">
        <v>2</v>
      </c>
      <c r="F66" s="6">
        <v>3.63</v>
      </c>
      <c r="G66" s="6">
        <f>Tabelle13[[#This Row],[DICKE]]-Tabelle13[[#This Row],[SCHWAMM]]</f>
        <v>1.63</v>
      </c>
      <c r="H66" s="1">
        <v>33.5</v>
      </c>
      <c r="I66" s="4">
        <v>1.84</v>
      </c>
      <c r="J66" s="5">
        <v>25</v>
      </c>
      <c r="K66" s="1"/>
      <c r="L66" s="14">
        <f>IF(Tabelle13[[#This Row],[SHORE A]]&lt;35,Tabelle13[[#This Row],[SHORE A]]*1.4,Tabelle13[[#This Row],[SHORE A]]*1.37)</f>
        <v>46.9</v>
      </c>
    </row>
    <row r="67" spans="1:12" x14ac:dyDescent="0.2">
      <c r="A67" t="s">
        <v>230</v>
      </c>
      <c r="B67" s="2">
        <v>94</v>
      </c>
      <c r="C67" s="2">
        <v>67</v>
      </c>
      <c r="D67" s="2">
        <f>Tabelle13[[#This Row],[g UG]]*0.718</f>
        <v>48.105999999999995</v>
      </c>
      <c r="E67" s="3">
        <v>2</v>
      </c>
      <c r="F67" s="6">
        <v>3.62</v>
      </c>
      <c r="G67" s="6">
        <f>Tabelle13[[#This Row],[DICKE]]-Tabelle13[[#This Row],[SCHWAMM]]</f>
        <v>1.62</v>
      </c>
      <c r="H67" s="1">
        <v>27</v>
      </c>
      <c r="I67" s="4">
        <v>1.7949999999999999</v>
      </c>
      <c r="J67" s="5">
        <v>22.5</v>
      </c>
      <c r="K67" s="1"/>
      <c r="L67" s="14">
        <f>IF(Tabelle13[[#This Row],[SHORE A]]&lt;35,Tabelle13[[#This Row],[SHORE A]]*1.4,Tabelle13[[#This Row],[SHORE A]]*1.37)</f>
        <v>37.799999999999997</v>
      </c>
    </row>
    <row r="68" spans="1:12" x14ac:dyDescent="0.2">
      <c r="A68" t="s">
        <v>47</v>
      </c>
      <c r="B68" s="2">
        <v>90</v>
      </c>
      <c r="C68" s="2">
        <v>64</v>
      </c>
      <c r="D68" s="2">
        <f>Tabelle13[[#This Row],[g UG]]*0.718</f>
        <v>45.951999999999998</v>
      </c>
      <c r="E68" s="3">
        <v>2</v>
      </c>
      <c r="F68" s="6">
        <v>3.63</v>
      </c>
      <c r="G68" s="6">
        <f>Tabelle13[[#This Row],[DICKE]]-Tabelle13[[#This Row],[SCHWAMM]]</f>
        <v>1.63</v>
      </c>
      <c r="H68" s="1">
        <v>26.5</v>
      </c>
      <c r="I68" s="4">
        <v>1.78</v>
      </c>
      <c r="J68" s="5">
        <v>21</v>
      </c>
      <c r="K68" s="1"/>
      <c r="L68" s="14">
        <f>IF(Tabelle13[[#This Row],[SHORE A]]&lt;35,Tabelle13[[#This Row],[SHORE A]]*1.4,Tabelle13[[#This Row],[SHORE A]]*1.37)</f>
        <v>37.099999999999994</v>
      </c>
    </row>
    <row r="69" spans="1:12" x14ac:dyDescent="0.2">
      <c r="A69" t="s">
        <v>196</v>
      </c>
      <c r="B69" s="2">
        <v>102</v>
      </c>
      <c r="C69" s="2">
        <v>67</v>
      </c>
      <c r="D69" s="2">
        <f>Tabelle13[[#This Row],[g UG]]*0.718</f>
        <v>48.105999999999995</v>
      </c>
      <c r="E69" s="3">
        <v>2</v>
      </c>
      <c r="F69" s="6">
        <v>3.64</v>
      </c>
      <c r="G69" s="6">
        <f>Tabelle13[[#This Row],[DICKE]]-Tabelle13[[#This Row],[SCHWAMM]]</f>
        <v>1.6400000000000001</v>
      </c>
      <c r="H69" s="1">
        <v>30.5</v>
      </c>
      <c r="I69" s="4">
        <v>1.595</v>
      </c>
      <c r="J69" s="5">
        <v>26.5</v>
      </c>
      <c r="K69" s="1"/>
      <c r="L69" s="14">
        <f>IF(Tabelle13[[#This Row],[SHORE A]]&lt;35,Tabelle13[[#This Row],[SHORE A]]*1.4,Tabelle13[[#This Row],[SHORE A]]*1.37)</f>
        <v>42.699999999999996</v>
      </c>
    </row>
    <row r="70" spans="1:12" x14ac:dyDescent="0.2">
      <c r="A70" t="s">
        <v>197</v>
      </c>
      <c r="B70" s="2">
        <v>94</v>
      </c>
      <c r="C70" s="2">
        <v>68</v>
      </c>
      <c r="D70" s="2">
        <f>Tabelle13[[#This Row],[g UG]]*0.718</f>
        <v>48.823999999999998</v>
      </c>
      <c r="E70" s="3">
        <v>2</v>
      </c>
      <c r="F70" s="6">
        <v>3.65</v>
      </c>
      <c r="G70" s="6">
        <f>Tabelle13[[#This Row],[DICKE]]-Tabelle13[[#This Row],[SCHWAMM]]</f>
        <v>1.65</v>
      </c>
      <c r="H70" s="1">
        <v>29.5</v>
      </c>
      <c r="I70" s="4">
        <v>1.7450000000000001</v>
      </c>
      <c r="J70" s="5">
        <v>26.5</v>
      </c>
      <c r="K70" s="1"/>
      <c r="L70" s="14">
        <f>IF(Tabelle13[[#This Row],[SHORE A]]&lt;35,Tabelle13[[#This Row],[SHORE A]]*1.4,Tabelle13[[#This Row],[SHORE A]]*1.37)</f>
        <v>41.3</v>
      </c>
    </row>
    <row r="71" spans="1:12" x14ac:dyDescent="0.2">
      <c r="A71" t="s">
        <v>232</v>
      </c>
      <c r="B71" s="2">
        <v>98</v>
      </c>
      <c r="C71" s="2">
        <v>70</v>
      </c>
      <c r="D71" s="2">
        <f>Tabelle13[[#This Row],[g UG]]*0.718</f>
        <v>50.26</v>
      </c>
      <c r="E71" s="3">
        <v>2</v>
      </c>
      <c r="F71" s="6">
        <v>3.59</v>
      </c>
      <c r="G71" s="6">
        <f>Tabelle13[[#This Row],[DICKE]]-Tabelle13[[#This Row],[SCHWAMM]]</f>
        <v>1.5899999999999999</v>
      </c>
      <c r="H71" s="1">
        <v>34</v>
      </c>
      <c r="I71" s="4">
        <v>1.665</v>
      </c>
      <c r="J71" s="5">
        <v>24.5</v>
      </c>
      <c r="K71" s="1"/>
      <c r="L71" s="14">
        <f>IF(Tabelle13[[#This Row],[SHORE A]]&lt;35,Tabelle13[[#This Row],[SHORE A]]*1.4,Tabelle13[[#This Row],[SHORE A]]*1.37)</f>
        <v>47.599999999999994</v>
      </c>
    </row>
    <row r="72" spans="1:12" x14ac:dyDescent="0.2">
      <c r="A72" t="s">
        <v>48</v>
      </c>
      <c r="B72" s="2">
        <v>95</v>
      </c>
      <c r="C72" s="2">
        <v>67</v>
      </c>
      <c r="D72" s="2">
        <f>Tabelle13[[#This Row],[g UG]]*0.718</f>
        <v>48.105999999999995</v>
      </c>
      <c r="E72" s="3">
        <v>2</v>
      </c>
      <c r="F72" s="6">
        <v>3.5</v>
      </c>
      <c r="G72" s="6">
        <f>Tabelle13[[#This Row],[DICKE]]-Tabelle13[[#This Row],[SCHWAMM]]</f>
        <v>1.5</v>
      </c>
      <c r="H72" s="1">
        <v>31.5</v>
      </c>
      <c r="I72" s="4">
        <v>1.5549999999999999</v>
      </c>
      <c r="J72" s="5">
        <v>24.5</v>
      </c>
      <c r="K72" s="1"/>
      <c r="L72" s="14">
        <f>IF(Tabelle13[[#This Row],[SHORE A]]&lt;35,Tabelle13[[#This Row],[SHORE A]]*1.4,Tabelle13[[#This Row],[SHORE A]]*1.37)</f>
        <v>44.099999999999994</v>
      </c>
    </row>
    <row r="73" spans="1:12" x14ac:dyDescent="0.2">
      <c r="A73" t="s">
        <v>49</v>
      </c>
      <c r="B73" s="2">
        <v>91</v>
      </c>
      <c r="C73" s="2">
        <v>64</v>
      </c>
      <c r="D73" s="2">
        <f>Tabelle13[[#This Row],[g UG]]*0.718</f>
        <v>45.951999999999998</v>
      </c>
      <c r="E73" s="3">
        <v>2</v>
      </c>
      <c r="F73" s="6">
        <v>3.44</v>
      </c>
      <c r="G73" s="6">
        <f>Tabelle13[[#This Row],[DICKE]]-Tabelle13[[#This Row],[SCHWAMM]]</f>
        <v>1.44</v>
      </c>
      <c r="H73" s="1">
        <v>30</v>
      </c>
      <c r="I73" s="4">
        <v>1.595</v>
      </c>
      <c r="J73" s="5">
        <v>25</v>
      </c>
      <c r="K73" s="1"/>
      <c r="L73" s="14">
        <f>IF(Tabelle13[[#This Row],[SHORE A]]&lt;35,Tabelle13[[#This Row],[SHORE A]]*1.4,Tabelle13[[#This Row],[SHORE A]]*1.37)</f>
        <v>42</v>
      </c>
    </row>
    <row r="74" spans="1:12" x14ac:dyDescent="0.2">
      <c r="A74" t="s">
        <v>50</v>
      </c>
      <c r="B74" s="2">
        <v>102</v>
      </c>
      <c r="C74" s="2">
        <v>69</v>
      </c>
      <c r="D74" s="2">
        <f>Tabelle13[[#This Row],[g UG]]*0.718</f>
        <v>49.542000000000002</v>
      </c>
      <c r="E74" s="3">
        <v>2.1</v>
      </c>
      <c r="F74" s="6">
        <v>3.6</v>
      </c>
      <c r="G74" s="6">
        <f>Tabelle13[[#This Row],[DICKE]]-Tabelle13[[#This Row],[SCHWAMM]]</f>
        <v>1.5</v>
      </c>
      <c r="H74" s="1">
        <v>30</v>
      </c>
      <c r="I74" s="4">
        <v>1.55</v>
      </c>
      <c r="J74" s="5">
        <v>26</v>
      </c>
      <c r="K74" s="1"/>
      <c r="L74" s="14">
        <f>IF(Tabelle13[[#This Row],[SHORE A]]&lt;35,Tabelle13[[#This Row],[SHORE A]]*1.4,Tabelle13[[#This Row],[SHORE A]]*1.37)</f>
        <v>42</v>
      </c>
    </row>
    <row r="75" spans="1:12" x14ac:dyDescent="0.2">
      <c r="A75" t="s">
        <v>226</v>
      </c>
      <c r="B75" s="2">
        <v>97</v>
      </c>
      <c r="C75" s="2">
        <v>61</v>
      </c>
      <c r="D75" s="2">
        <f>Tabelle13[[#This Row],[g UG]]*0.718</f>
        <v>43.798000000000002</v>
      </c>
      <c r="E75" s="3">
        <v>2</v>
      </c>
      <c r="F75" s="6">
        <v>3.68</v>
      </c>
      <c r="G75" s="6">
        <f>Tabelle13[[#This Row],[DICKE]]-Tabelle13[[#This Row],[SCHWAMM]]</f>
        <v>1.6800000000000002</v>
      </c>
      <c r="H75" s="1">
        <v>26.5</v>
      </c>
      <c r="I75" s="4">
        <v>1.33</v>
      </c>
      <c r="J75" s="5">
        <v>26</v>
      </c>
      <c r="K75" s="1"/>
      <c r="L75" s="14">
        <f>IF(Tabelle13[[#This Row],[SHORE A]]&lt;35,Tabelle13[[#This Row],[SHORE A]]*1.4,Tabelle13[[#This Row],[SHORE A]]*1.37)</f>
        <v>37.099999999999994</v>
      </c>
    </row>
    <row r="76" spans="1:12" x14ac:dyDescent="0.2">
      <c r="A76" t="s">
        <v>51</v>
      </c>
      <c r="B76" s="2">
        <v>102</v>
      </c>
      <c r="C76" s="2">
        <v>66</v>
      </c>
      <c r="D76" s="2">
        <f>Tabelle13[[#This Row],[g UG]]*0.718</f>
        <v>47.387999999999998</v>
      </c>
      <c r="E76" s="3">
        <v>2</v>
      </c>
      <c r="F76" s="6">
        <v>3.4</v>
      </c>
      <c r="G76" s="6">
        <f>Tabelle13[[#This Row],[DICKE]]-Tabelle13[[#This Row],[SCHWAMM]]</f>
        <v>1.4</v>
      </c>
      <c r="H76" s="1">
        <v>33.5</v>
      </c>
      <c r="I76" s="4">
        <v>1.595</v>
      </c>
      <c r="J76" s="5">
        <v>29.5</v>
      </c>
      <c r="K76" s="1"/>
      <c r="L76" s="14">
        <f>IF(Tabelle13[[#This Row],[SHORE A]]&lt;35,Tabelle13[[#This Row],[SHORE A]]*1.4,Tabelle13[[#This Row],[SHORE A]]*1.37)</f>
        <v>46.9</v>
      </c>
    </row>
    <row r="77" spans="1:12" x14ac:dyDescent="0.2">
      <c r="A77" t="s">
        <v>52</v>
      </c>
      <c r="B77" s="2">
        <v>105</v>
      </c>
      <c r="C77" s="2">
        <v>69</v>
      </c>
      <c r="D77" s="2">
        <f>Tabelle13[[#This Row],[g UG]]*0.718</f>
        <v>49.542000000000002</v>
      </c>
      <c r="E77" s="3">
        <v>2</v>
      </c>
      <c r="F77" s="6">
        <v>3.61</v>
      </c>
      <c r="G77" s="6">
        <f>Tabelle13[[#This Row],[DICKE]]-Tabelle13[[#This Row],[SCHWAMM]]</f>
        <v>1.6099999999999999</v>
      </c>
      <c r="H77" s="1">
        <v>32</v>
      </c>
      <c r="I77" s="4">
        <v>1.595</v>
      </c>
      <c r="J77" s="5">
        <v>28</v>
      </c>
      <c r="K77" s="1"/>
      <c r="L77" s="14">
        <f>IF(Tabelle13[[#This Row],[SHORE A]]&lt;35,Tabelle13[[#This Row],[SHORE A]]*1.4,Tabelle13[[#This Row],[SHORE A]]*1.37)</f>
        <v>44.8</v>
      </c>
    </row>
    <row r="78" spans="1:12" x14ac:dyDescent="0.2">
      <c r="A78" t="s">
        <v>173</v>
      </c>
      <c r="B78" s="2">
        <v>103</v>
      </c>
      <c r="C78" s="2">
        <v>65</v>
      </c>
      <c r="D78" s="2">
        <f>Tabelle13[[#This Row],[g UG]]*0.718</f>
        <v>46.67</v>
      </c>
      <c r="E78" s="3">
        <v>2</v>
      </c>
      <c r="F78" s="6">
        <v>3.64</v>
      </c>
      <c r="G78" s="6">
        <f>Tabelle13[[#This Row],[DICKE]]-Tabelle13[[#This Row],[SCHWAMM]]</f>
        <v>1.6400000000000001</v>
      </c>
      <c r="H78" s="1">
        <v>29</v>
      </c>
      <c r="I78" s="4">
        <v>1.4750000000000001</v>
      </c>
      <c r="J78" s="5">
        <v>29</v>
      </c>
      <c r="K78" s="1"/>
      <c r="L78" s="14">
        <f>IF(Tabelle13[[#This Row],[SHORE A]]&lt;35,Tabelle13[[#This Row],[SHORE A]]*1.4,Tabelle13[[#This Row],[SHORE A]]*1.37)</f>
        <v>40.599999999999994</v>
      </c>
    </row>
    <row r="79" spans="1:12" x14ac:dyDescent="0.2">
      <c r="A79" t="s">
        <v>253</v>
      </c>
      <c r="B79" s="2">
        <v>106</v>
      </c>
      <c r="C79" s="2">
        <v>68</v>
      </c>
      <c r="D79" s="2">
        <f>Tabelle13[[#This Row],[g UG]]*0.718</f>
        <v>48.823999999999998</v>
      </c>
      <c r="E79" s="3">
        <v>2</v>
      </c>
      <c r="F79" s="6">
        <v>3.64</v>
      </c>
      <c r="G79" s="6">
        <f>Tabelle13[[#This Row],[DICKE]]-Tabelle13[[#This Row],[SCHWAMM]]</f>
        <v>1.6400000000000001</v>
      </c>
      <c r="H79" s="1">
        <v>30</v>
      </c>
      <c r="I79" s="4">
        <v>1.4650000000000001</v>
      </c>
      <c r="J79" s="5">
        <v>24.5</v>
      </c>
      <c r="K79" s="1"/>
      <c r="L79" s="14">
        <f>IF(Tabelle13[[#This Row],[SHORE A]]&lt;35,Tabelle13[[#This Row],[SHORE A]]*1.4,Tabelle13[[#This Row],[SHORE A]]*1.37)</f>
        <v>42</v>
      </c>
    </row>
    <row r="80" spans="1:12" x14ac:dyDescent="0.2">
      <c r="A80" t="s">
        <v>170</v>
      </c>
      <c r="B80" s="2">
        <v>111</v>
      </c>
      <c r="C80" s="2">
        <v>73</v>
      </c>
      <c r="D80" s="2">
        <f>Tabelle13[[#This Row],[g UG]]*0.718</f>
        <v>52.414000000000001</v>
      </c>
      <c r="E80" s="3">
        <v>2</v>
      </c>
      <c r="F80" s="6">
        <v>3.54</v>
      </c>
      <c r="G80" s="6">
        <f>Tabelle13[[#This Row],[DICKE]]-Tabelle13[[#This Row],[SCHWAMM]]</f>
        <v>1.54</v>
      </c>
      <c r="H80" s="1">
        <v>36.5</v>
      </c>
      <c r="I80" s="4">
        <v>1.53</v>
      </c>
      <c r="J80" s="5">
        <v>23</v>
      </c>
      <c r="K80" s="1"/>
      <c r="L80" s="14">
        <f>IF(Tabelle13[[#This Row],[SHORE A]]&lt;35,Tabelle13[[#This Row],[SHORE A]]*1.4,Tabelle13[[#This Row],[SHORE A]]*1.37)</f>
        <v>50.005000000000003</v>
      </c>
    </row>
    <row r="81" spans="1:12" x14ac:dyDescent="0.2">
      <c r="A81" t="s">
        <v>254</v>
      </c>
      <c r="B81" s="2">
        <v>113</v>
      </c>
      <c r="C81" s="2">
        <v>74</v>
      </c>
      <c r="D81" s="2">
        <f>Tabelle13[[#This Row],[g UG]]*0.718</f>
        <v>53.131999999999998</v>
      </c>
      <c r="E81" s="3">
        <v>2</v>
      </c>
      <c r="F81" s="6">
        <v>3.72</v>
      </c>
      <c r="G81" s="6">
        <f>Tabelle13[[#This Row],[DICKE]]-Tabelle13[[#This Row],[SCHWAMM]]</f>
        <v>1.7200000000000002</v>
      </c>
      <c r="H81" s="1">
        <v>31</v>
      </c>
      <c r="I81" s="4">
        <v>1.75</v>
      </c>
      <c r="J81" s="5">
        <v>23</v>
      </c>
      <c r="K81" s="1"/>
      <c r="L81" s="14">
        <f>IF(Tabelle13[[#This Row],[SHORE A]]&lt;35,Tabelle13[[#This Row],[SHORE A]]*1.4,Tabelle13[[#This Row],[SHORE A]]*1.37)</f>
        <v>43.4</v>
      </c>
    </row>
    <row r="82" spans="1:12" x14ac:dyDescent="0.2">
      <c r="A82" t="s">
        <v>248</v>
      </c>
      <c r="B82" s="2">
        <v>95</v>
      </c>
      <c r="C82" s="2">
        <v>58</v>
      </c>
      <c r="D82" s="2">
        <f>Tabelle13[[#This Row],[g UG]]*0.718</f>
        <v>41.643999999999998</v>
      </c>
      <c r="E82" s="3">
        <v>2</v>
      </c>
      <c r="F82" s="6">
        <v>3.64</v>
      </c>
      <c r="G82" s="6">
        <f>Tabelle13[[#This Row],[DICKE]]-Tabelle13[[#This Row],[SCHWAMM]]</f>
        <v>1.6400000000000001</v>
      </c>
      <c r="H82" s="1">
        <v>26.5</v>
      </c>
      <c r="I82" s="4">
        <v>1.5249999999999999</v>
      </c>
      <c r="J82" s="5">
        <v>28</v>
      </c>
      <c r="K82" s="1"/>
      <c r="L82" s="14">
        <f>IF(Tabelle13[[#This Row],[SHORE A]]&lt;35,Tabelle13[[#This Row],[SHORE A]]*1.4,Tabelle13[[#This Row],[SHORE A]]*1.37)</f>
        <v>37.099999999999994</v>
      </c>
    </row>
    <row r="83" spans="1:12" x14ac:dyDescent="0.2">
      <c r="A83" t="s">
        <v>53</v>
      </c>
      <c r="B83" s="2">
        <v>111</v>
      </c>
      <c r="C83" s="2">
        <v>66</v>
      </c>
      <c r="D83" s="2">
        <f>Tabelle13[[#This Row],[g UG]]*0.718</f>
        <v>47.387999999999998</v>
      </c>
      <c r="E83" s="3">
        <v>2</v>
      </c>
      <c r="F83" s="6">
        <v>3.6</v>
      </c>
      <c r="G83" s="6">
        <f>Tabelle13[[#This Row],[DICKE]]-Tabelle13[[#This Row],[SCHWAMM]]</f>
        <v>1.6</v>
      </c>
      <c r="H83" s="1">
        <v>29</v>
      </c>
      <c r="I83" s="4">
        <v>1.8149999999999999</v>
      </c>
      <c r="J83" s="5">
        <v>16.5</v>
      </c>
      <c r="K83" s="1"/>
      <c r="L83" s="14">
        <f>IF(Tabelle13[[#This Row],[SHORE A]]&lt;35,Tabelle13[[#This Row],[SHORE A]]*1.4,Tabelle13[[#This Row],[SHORE A]]*1.37)</f>
        <v>40.599999999999994</v>
      </c>
    </row>
    <row r="84" spans="1:12" x14ac:dyDescent="0.2">
      <c r="A84" t="s">
        <v>195</v>
      </c>
      <c r="B84" s="2">
        <v>106</v>
      </c>
      <c r="C84" s="2">
        <v>69</v>
      </c>
      <c r="D84" s="2">
        <f>Tabelle13[[#This Row],[g UG]]*0.718</f>
        <v>49.542000000000002</v>
      </c>
      <c r="E84" s="3">
        <v>2</v>
      </c>
      <c r="F84" s="6">
        <v>3.61</v>
      </c>
      <c r="G84" s="6">
        <f>Tabelle13[[#This Row],[DICKE]]-Tabelle13[[#This Row],[SCHWAMM]]</f>
        <v>1.6099999999999999</v>
      </c>
      <c r="H84" s="1">
        <v>30.5</v>
      </c>
      <c r="I84" s="4">
        <v>1.855</v>
      </c>
      <c r="J84" s="5">
        <v>19</v>
      </c>
      <c r="K84" s="1"/>
      <c r="L84" s="14">
        <f>IF(Tabelle13[[#This Row],[SHORE A]]&lt;35,Tabelle13[[#This Row],[SHORE A]]*1.4,Tabelle13[[#This Row],[SHORE A]]*1.37)</f>
        <v>42.699999999999996</v>
      </c>
    </row>
    <row r="85" spans="1:12" x14ac:dyDescent="0.2">
      <c r="A85" t="s">
        <v>54</v>
      </c>
      <c r="B85" s="2">
        <v>95</v>
      </c>
      <c r="C85" s="2">
        <v>63</v>
      </c>
      <c r="D85" s="2">
        <f>Tabelle13[[#This Row],[g UG]]*0.718</f>
        <v>45.233999999999995</v>
      </c>
      <c r="E85" s="3">
        <v>2</v>
      </c>
      <c r="F85" s="6">
        <v>3.68</v>
      </c>
      <c r="G85" s="6">
        <f>Tabelle13[[#This Row],[DICKE]]-Tabelle13[[#This Row],[SCHWAMM]]</f>
        <v>1.6800000000000002</v>
      </c>
      <c r="H85" s="1">
        <v>27</v>
      </c>
      <c r="I85" s="4">
        <v>1.7050000000000001</v>
      </c>
      <c r="J85" s="5">
        <v>27.5</v>
      </c>
      <c r="K85" s="1"/>
      <c r="L85" s="14">
        <f>IF(Tabelle13[[#This Row],[SHORE A]]&lt;35,Tabelle13[[#This Row],[SHORE A]]*1.4,Tabelle13[[#This Row],[SHORE A]]*1.37)</f>
        <v>37.799999999999997</v>
      </c>
    </row>
    <row r="86" spans="1:12" x14ac:dyDescent="0.2">
      <c r="A86" t="s">
        <v>255</v>
      </c>
      <c r="B86" s="2">
        <v>100</v>
      </c>
      <c r="C86" s="2">
        <v>68</v>
      </c>
      <c r="D86" s="2">
        <f>Tabelle13[[#This Row],[g UG]]*0.718</f>
        <v>48.823999999999998</v>
      </c>
      <c r="E86" s="3">
        <v>2</v>
      </c>
      <c r="F86" s="6">
        <v>3.59</v>
      </c>
      <c r="G86" s="6">
        <f>Tabelle13[[#This Row],[DICKE]]-Tabelle13[[#This Row],[SCHWAMM]]</f>
        <v>1.5899999999999999</v>
      </c>
      <c r="H86" s="1">
        <v>34</v>
      </c>
      <c r="I86" s="4">
        <v>1.44</v>
      </c>
      <c r="J86" s="5">
        <v>22.5</v>
      </c>
      <c r="K86" s="1" t="s">
        <v>261</v>
      </c>
      <c r="L86" s="14">
        <f>IF(Tabelle13[[#This Row],[SHORE A]]&lt;35,Tabelle13[[#This Row],[SHORE A]]*1.4,Tabelle13[[#This Row],[SHORE A]]*1.37)</f>
        <v>47.599999999999994</v>
      </c>
    </row>
    <row r="87" spans="1:12" x14ac:dyDescent="0.2">
      <c r="A87" t="s">
        <v>256</v>
      </c>
      <c r="B87" s="2">
        <v>96</v>
      </c>
      <c r="C87" s="2">
        <v>64</v>
      </c>
      <c r="D87" s="2">
        <f>Tabelle13[[#This Row],[g UG]]*0.718</f>
        <v>45.951999999999998</v>
      </c>
      <c r="E87" s="3">
        <v>2</v>
      </c>
      <c r="F87" s="6">
        <v>3.55</v>
      </c>
      <c r="G87" s="6">
        <f>Tabelle13[[#This Row],[DICKE]]-Tabelle13[[#This Row],[SCHWAMM]]</f>
        <v>1.5499999999999998</v>
      </c>
      <c r="H87" s="1">
        <v>29</v>
      </c>
      <c r="I87" s="4">
        <v>1.47</v>
      </c>
      <c r="J87" s="5">
        <v>19</v>
      </c>
      <c r="K87" s="1"/>
      <c r="L87" s="14">
        <f>IF(Tabelle13[[#This Row],[SHORE A]]&lt;35,Tabelle13[[#This Row],[SHORE A]]*1.4,Tabelle13[[#This Row],[SHORE A]]*1.37)</f>
        <v>40.599999999999994</v>
      </c>
    </row>
    <row r="88" spans="1:12" x14ac:dyDescent="0.2">
      <c r="A88" t="s">
        <v>191</v>
      </c>
      <c r="B88" s="2">
        <v>101</v>
      </c>
      <c r="C88" s="2">
        <v>69</v>
      </c>
      <c r="D88" s="2">
        <f>Tabelle13[[#This Row],[g UG]]*0.718</f>
        <v>49.542000000000002</v>
      </c>
      <c r="E88" s="3">
        <v>2</v>
      </c>
      <c r="F88" s="6">
        <v>3.5</v>
      </c>
      <c r="G88" s="6">
        <f>Tabelle13[[#This Row],[DICKE]]-Tabelle13[[#This Row],[SCHWAMM]]</f>
        <v>1.5</v>
      </c>
      <c r="H88" s="1">
        <v>32.5</v>
      </c>
      <c r="I88" s="4">
        <v>1.77</v>
      </c>
      <c r="J88" s="5">
        <v>23.5</v>
      </c>
      <c r="K88" s="1"/>
      <c r="L88" s="14">
        <f>IF(Tabelle13[[#This Row],[SHORE A]]&lt;35,Tabelle13[[#This Row],[SHORE A]]*1.4,Tabelle13[[#This Row],[SHORE A]]*1.37)</f>
        <v>45.5</v>
      </c>
    </row>
    <row r="89" spans="1:12" x14ac:dyDescent="0.2">
      <c r="A89" t="s">
        <v>190</v>
      </c>
      <c r="B89" s="2">
        <v>94</v>
      </c>
      <c r="C89" s="2">
        <v>66</v>
      </c>
      <c r="D89" s="2">
        <f>Tabelle13[[#This Row],[g UG]]*0.718</f>
        <v>47.387999999999998</v>
      </c>
      <c r="E89" s="3">
        <v>2</v>
      </c>
      <c r="F89" s="6">
        <v>3.64</v>
      </c>
      <c r="G89" s="6">
        <f>Tabelle13[[#This Row],[DICKE]]-Tabelle13[[#This Row],[SCHWAMM]]</f>
        <v>1.6400000000000001</v>
      </c>
      <c r="H89" s="1">
        <v>31</v>
      </c>
      <c r="I89" s="4">
        <v>1.67</v>
      </c>
      <c r="J89" s="5">
        <v>28</v>
      </c>
      <c r="K89" s="1"/>
      <c r="L89" s="14">
        <f>IF(Tabelle13[[#This Row],[SHORE A]]&lt;35,Tabelle13[[#This Row],[SHORE A]]*1.4,Tabelle13[[#This Row],[SHORE A]]*1.37)</f>
        <v>43.4</v>
      </c>
    </row>
    <row r="90" spans="1:12" x14ac:dyDescent="0.2">
      <c r="A90" t="s">
        <v>223</v>
      </c>
      <c r="B90" s="2">
        <v>107</v>
      </c>
      <c r="C90" s="2">
        <v>70</v>
      </c>
      <c r="D90" s="2">
        <f>Tabelle13[[#This Row],[g UG]]*0.718</f>
        <v>50.26</v>
      </c>
      <c r="E90" s="3">
        <v>2</v>
      </c>
      <c r="F90" s="6">
        <v>3.55</v>
      </c>
      <c r="G90" s="6">
        <f>Tabelle13[[#This Row],[DICKE]]-Tabelle13[[#This Row],[SCHWAMM]]</f>
        <v>1.5499999999999998</v>
      </c>
      <c r="H90" s="1">
        <v>34.5</v>
      </c>
      <c r="I90" s="4">
        <v>1.595</v>
      </c>
      <c r="J90" s="5">
        <v>27</v>
      </c>
      <c r="K90" s="1"/>
      <c r="L90" s="14">
        <f>IF(Tabelle13[[#This Row],[SHORE A]]&lt;35,Tabelle13[[#This Row],[SHORE A]]*1.4,Tabelle13[[#This Row],[SHORE A]]*1.37)</f>
        <v>48.3</v>
      </c>
    </row>
    <row r="91" spans="1:12" x14ac:dyDescent="0.2">
      <c r="A91" t="s">
        <v>55</v>
      </c>
      <c r="B91" s="2">
        <v>102</v>
      </c>
      <c r="C91" s="2">
        <v>68</v>
      </c>
      <c r="D91" s="2">
        <f>Tabelle13[[#This Row],[g UG]]*0.718</f>
        <v>48.823999999999998</v>
      </c>
      <c r="E91" s="3">
        <v>2</v>
      </c>
      <c r="F91" s="6">
        <v>3.5</v>
      </c>
      <c r="G91" s="6">
        <f>Tabelle13[[#This Row],[DICKE]]-Tabelle13[[#This Row],[SCHWAMM]]</f>
        <v>1.5</v>
      </c>
      <c r="H91" s="1">
        <v>34</v>
      </c>
      <c r="I91" s="4">
        <v>1.07</v>
      </c>
      <c r="J91" s="5">
        <v>25.5</v>
      </c>
      <c r="K91" s="1"/>
      <c r="L91" s="14">
        <f>IF(Tabelle13[[#This Row],[SHORE A]]&lt;35,Tabelle13[[#This Row],[SHORE A]]*1.4,Tabelle13[[#This Row],[SHORE A]]*1.37)</f>
        <v>47.599999999999994</v>
      </c>
    </row>
    <row r="92" spans="1:12" x14ac:dyDescent="0.2">
      <c r="A92" t="s">
        <v>257</v>
      </c>
      <c r="B92" s="2">
        <v>101</v>
      </c>
      <c r="C92" s="2">
        <v>64</v>
      </c>
      <c r="D92" s="2">
        <f>Tabelle13[[#This Row],[g UG]]*0.718</f>
        <v>45.951999999999998</v>
      </c>
      <c r="E92" s="3">
        <v>2</v>
      </c>
      <c r="F92" s="6">
        <v>3.45</v>
      </c>
      <c r="G92" s="6">
        <f>Tabelle13[[#This Row],[DICKE]]-Tabelle13[[#This Row],[SCHWAMM]]</f>
        <v>1.4500000000000002</v>
      </c>
      <c r="H92" s="1">
        <v>33.5</v>
      </c>
      <c r="I92" s="4">
        <v>1.41</v>
      </c>
      <c r="J92" s="5">
        <v>25.5</v>
      </c>
      <c r="K92" s="1"/>
      <c r="L92" s="14">
        <f>IF(Tabelle13[[#This Row],[SHORE A]]&lt;35,Tabelle13[[#This Row],[SHORE A]]*1.4,Tabelle13[[#This Row],[SHORE A]]*1.37)</f>
        <v>46.9</v>
      </c>
    </row>
    <row r="93" spans="1:12" x14ac:dyDescent="0.2">
      <c r="A93" t="s">
        <v>258</v>
      </c>
      <c r="B93" s="2">
        <v>100</v>
      </c>
      <c r="C93" s="2">
        <v>62</v>
      </c>
      <c r="D93" s="2">
        <f>Tabelle13[[#This Row],[g UG]]*0.718</f>
        <v>44.515999999999998</v>
      </c>
      <c r="E93" s="3">
        <v>2</v>
      </c>
      <c r="F93" s="6">
        <v>3.5</v>
      </c>
      <c r="G93" s="6">
        <f>Tabelle13[[#This Row],[DICKE]]-Tabelle13[[#This Row],[SCHWAMM]]</f>
        <v>1.5</v>
      </c>
      <c r="H93" s="1">
        <v>29.5</v>
      </c>
      <c r="I93" s="4">
        <v>1.59</v>
      </c>
      <c r="J93" s="5">
        <v>25.5</v>
      </c>
      <c r="K93" s="1"/>
      <c r="L93" s="14">
        <f>IF(Tabelle13[[#This Row],[SHORE A]]&lt;35,Tabelle13[[#This Row],[SHORE A]]*1.4,Tabelle13[[#This Row],[SHORE A]]*1.37)</f>
        <v>41.3</v>
      </c>
    </row>
    <row r="94" spans="1:12" x14ac:dyDescent="0.2">
      <c r="A94" t="s">
        <v>259</v>
      </c>
      <c r="B94" s="2">
        <v>104</v>
      </c>
      <c r="C94" s="2">
        <v>67</v>
      </c>
      <c r="D94" s="2">
        <f>Tabelle13[[#This Row],[g UG]]*0.718</f>
        <v>48.105999999999995</v>
      </c>
      <c r="E94" s="3">
        <v>2</v>
      </c>
      <c r="F94" s="6">
        <v>3.57</v>
      </c>
      <c r="G94" s="6">
        <f>Tabelle13[[#This Row],[DICKE]]-Tabelle13[[#This Row],[SCHWAMM]]</f>
        <v>1.5699999999999998</v>
      </c>
      <c r="H94" s="1">
        <v>33</v>
      </c>
      <c r="I94" s="4">
        <v>1.51</v>
      </c>
      <c r="J94" s="5">
        <v>22.5</v>
      </c>
      <c r="K94" s="1"/>
      <c r="L94" s="14">
        <f>IF(Tabelle13[[#This Row],[SHORE A]]&lt;35,Tabelle13[[#This Row],[SHORE A]]*1.4,Tabelle13[[#This Row],[SHORE A]]*1.37)</f>
        <v>46.199999999999996</v>
      </c>
    </row>
    <row r="95" spans="1:12" x14ac:dyDescent="0.2">
      <c r="A95" t="s">
        <v>56</v>
      </c>
      <c r="B95" s="2">
        <v>98</v>
      </c>
      <c r="C95" s="2">
        <v>62</v>
      </c>
      <c r="D95" s="2">
        <f>Tabelle13[[#This Row],[g UG]]*0.718</f>
        <v>44.515999999999998</v>
      </c>
      <c r="E95" s="3">
        <v>2</v>
      </c>
      <c r="F95" s="6">
        <v>3.4</v>
      </c>
      <c r="G95" s="6">
        <f>Tabelle13[[#This Row],[DICKE]]-Tabelle13[[#This Row],[SCHWAMM]]</f>
        <v>1.4</v>
      </c>
      <c r="H95" s="1">
        <v>23.5</v>
      </c>
      <c r="I95" s="4">
        <v>1.94</v>
      </c>
      <c r="J95" s="5">
        <v>21.5</v>
      </c>
      <c r="K95" s="1"/>
      <c r="L95" s="14">
        <f>IF(Tabelle13[[#This Row],[SHORE A]]&lt;35,Tabelle13[[#This Row],[SHORE A]]*1.4,Tabelle13[[#This Row],[SHORE A]]*1.37)</f>
        <v>32.9</v>
      </c>
    </row>
    <row r="96" spans="1:12" x14ac:dyDescent="0.2">
      <c r="A96" t="s">
        <v>193</v>
      </c>
      <c r="B96" s="2">
        <v>79</v>
      </c>
      <c r="C96" s="2">
        <v>54</v>
      </c>
      <c r="D96" s="2">
        <f>Tabelle13[[#This Row],[g UG]]*0.718</f>
        <v>38.771999999999998</v>
      </c>
      <c r="E96" s="3">
        <v>2</v>
      </c>
      <c r="F96" s="6">
        <v>3.58</v>
      </c>
      <c r="G96" s="6">
        <f>Tabelle13[[#This Row],[DICKE]]-Tabelle13[[#This Row],[SCHWAMM]]</f>
        <v>1.58</v>
      </c>
      <c r="H96" s="1">
        <v>31</v>
      </c>
      <c r="I96" s="4">
        <v>1.605</v>
      </c>
      <c r="J96" s="5">
        <v>29</v>
      </c>
      <c r="K96" s="1"/>
      <c r="L96" s="14">
        <f>IF(Tabelle13[[#This Row],[SHORE A]]&lt;35,Tabelle13[[#This Row],[SHORE A]]*1.4,Tabelle13[[#This Row],[SHORE A]]*1.37)</f>
        <v>43.4</v>
      </c>
    </row>
    <row r="97" spans="1:12" x14ac:dyDescent="0.2">
      <c r="A97" t="s">
        <v>260</v>
      </c>
      <c r="B97" s="2">
        <v>109</v>
      </c>
      <c r="C97" s="2">
        <v>75</v>
      </c>
      <c r="D97" s="2">
        <f>Tabelle13[[#This Row],[g UG]]*0.718</f>
        <v>53.849999999999994</v>
      </c>
      <c r="E97" s="3">
        <v>2</v>
      </c>
      <c r="F97" s="6">
        <v>3.59</v>
      </c>
      <c r="G97" s="6">
        <f>Tabelle13[[#This Row],[DICKE]]-Tabelle13[[#This Row],[SCHWAMM]]</f>
        <v>1.5899999999999999</v>
      </c>
      <c r="H97" s="1">
        <v>37</v>
      </c>
      <c r="I97" s="4">
        <v>1.575</v>
      </c>
      <c r="J97" s="5">
        <v>24</v>
      </c>
      <c r="K97" s="1"/>
      <c r="L97" s="14">
        <f>IF(Tabelle13[[#This Row],[SHORE A]]&lt;35,Tabelle13[[#This Row],[SHORE A]]*1.4,Tabelle13[[#This Row],[SHORE A]]*1.37)</f>
        <v>50.690000000000005</v>
      </c>
    </row>
    <row r="98" spans="1:12" x14ac:dyDescent="0.2">
      <c r="A98" t="s">
        <v>235</v>
      </c>
      <c r="B98" s="2">
        <v>83</v>
      </c>
      <c r="C98" s="2">
        <v>62</v>
      </c>
      <c r="D98" s="2">
        <f>Tabelle13[[#This Row],[g UG]]*0.718</f>
        <v>44.515999999999998</v>
      </c>
      <c r="E98" s="3">
        <v>2.2999999999999998</v>
      </c>
      <c r="F98" s="6">
        <v>3.86</v>
      </c>
      <c r="G98" s="6">
        <f>Tabelle13[[#This Row],[DICKE]]-Tabelle13[[#This Row],[SCHWAMM]]</f>
        <v>1.56</v>
      </c>
      <c r="H98" s="1">
        <v>29</v>
      </c>
      <c r="I98" s="4">
        <v>1.87</v>
      </c>
      <c r="J98" s="5">
        <v>20.5</v>
      </c>
      <c r="K98" s="1"/>
      <c r="L98" s="14">
        <f>IF(Tabelle13[[#This Row],[SHORE A]]&lt;35,Tabelle13[[#This Row],[SHORE A]]*1.4,Tabelle13[[#This Row],[SHORE A]]*1.37)</f>
        <v>40.599999999999994</v>
      </c>
    </row>
    <row r="99" spans="1:12" x14ac:dyDescent="0.2">
      <c r="A99" t="s">
        <v>194</v>
      </c>
      <c r="B99" s="2">
        <v>100</v>
      </c>
      <c r="C99" s="2">
        <v>66</v>
      </c>
      <c r="D99" s="2">
        <f>Tabelle13[[#This Row],[g UG]]*0.718</f>
        <v>47.387999999999998</v>
      </c>
      <c r="E99" s="3">
        <v>2</v>
      </c>
      <c r="F99" s="6">
        <v>3.61</v>
      </c>
      <c r="G99" s="6">
        <f>Tabelle13[[#This Row],[DICKE]]-Tabelle13[[#This Row],[SCHWAMM]]</f>
        <v>1.6099999999999999</v>
      </c>
      <c r="H99" s="1">
        <v>31</v>
      </c>
      <c r="I99" s="4">
        <v>1.75</v>
      </c>
      <c r="J99" s="5">
        <v>28</v>
      </c>
      <c r="K99" s="1"/>
      <c r="L99" s="14">
        <f>IF(Tabelle13[[#This Row],[SHORE A]]&lt;35,Tabelle13[[#This Row],[SHORE A]]*1.4,Tabelle13[[#This Row],[SHORE A]]*1.37)</f>
        <v>43.4</v>
      </c>
    </row>
    <row r="100" spans="1:12" x14ac:dyDescent="0.2">
      <c r="A100" t="s">
        <v>57</v>
      </c>
      <c r="B100" s="2">
        <v>90</v>
      </c>
      <c r="C100" s="2">
        <v>57</v>
      </c>
      <c r="D100" s="2">
        <f>Tabelle13[[#This Row],[g UG]]*0.718</f>
        <v>40.926000000000002</v>
      </c>
      <c r="E100" s="3">
        <v>2</v>
      </c>
      <c r="F100" s="6">
        <v>3.6</v>
      </c>
      <c r="G100" s="6">
        <f>Tabelle13[[#This Row],[DICKE]]-Tabelle13[[#This Row],[SCHWAMM]]</f>
        <v>1.6</v>
      </c>
      <c r="H100" s="1">
        <v>28</v>
      </c>
      <c r="I100" s="4">
        <v>1.5649999999999999</v>
      </c>
      <c r="J100" s="5">
        <v>28.5</v>
      </c>
      <c r="K100" s="1"/>
      <c r="L100" s="14">
        <f>IF(Tabelle13[[#This Row],[SHORE A]]&lt;35,Tabelle13[[#This Row],[SHORE A]]*1.4,Tabelle13[[#This Row],[SHORE A]]*1.37)</f>
        <v>39.199999999999996</v>
      </c>
    </row>
    <row r="101" spans="1:12" x14ac:dyDescent="0.2">
      <c r="A101" t="s">
        <v>189</v>
      </c>
      <c r="B101" s="2">
        <v>87</v>
      </c>
      <c r="C101" s="2">
        <v>63</v>
      </c>
      <c r="D101" s="2">
        <f>Tabelle13[[#This Row],[g UG]]*0.718</f>
        <v>45.233999999999995</v>
      </c>
      <c r="E101" s="3">
        <v>1.9</v>
      </c>
      <c r="F101" s="6">
        <v>3.51</v>
      </c>
      <c r="G101" s="6">
        <f>Tabelle13[[#This Row],[DICKE]]-Tabelle13[[#This Row],[SCHWAMM]]</f>
        <v>1.6099999999999999</v>
      </c>
      <c r="H101" s="1">
        <v>32</v>
      </c>
      <c r="I101" s="4">
        <v>1.55</v>
      </c>
      <c r="J101" s="5">
        <v>28</v>
      </c>
      <c r="K101" s="1"/>
      <c r="L101" s="14">
        <f>IF(Tabelle13[[#This Row],[SHORE A]]&lt;35,Tabelle13[[#This Row],[SHORE A]]*1.4,Tabelle13[[#This Row],[SHORE A]]*1.37)</f>
        <v>44.8</v>
      </c>
    </row>
    <row r="102" spans="1:12" x14ac:dyDescent="0.2">
      <c r="A102" t="s">
        <v>58</v>
      </c>
      <c r="B102" s="2">
        <v>90</v>
      </c>
      <c r="C102" s="2">
        <v>59</v>
      </c>
      <c r="D102" s="2">
        <f>Tabelle13[[#This Row],[g UG]]*0.718</f>
        <v>42.361999999999995</v>
      </c>
      <c r="E102" s="3">
        <v>1.8</v>
      </c>
      <c r="F102" s="6">
        <v>3.4</v>
      </c>
      <c r="G102" s="6">
        <f>Tabelle13[[#This Row],[DICKE]]-Tabelle13[[#This Row],[SCHWAMM]]</f>
        <v>1.5999999999999999</v>
      </c>
      <c r="H102" s="1">
        <v>32</v>
      </c>
      <c r="I102" s="4">
        <v>1.5049999999999999</v>
      </c>
      <c r="J102" s="5">
        <v>23.5</v>
      </c>
      <c r="K102" s="1"/>
      <c r="L102" s="14">
        <f>IF(Tabelle13[[#This Row],[SHORE A]]&lt;35,Tabelle13[[#This Row],[SHORE A]]*1.4,Tabelle13[[#This Row],[SHORE A]]*1.37)</f>
        <v>44.8</v>
      </c>
    </row>
    <row r="103" spans="1:12" x14ac:dyDescent="0.2">
      <c r="A103" t="s">
        <v>59</v>
      </c>
      <c r="B103" s="2">
        <v>102</v>
      </c>
      <c r="C103" s="2">
        <v>67</v>
      </c>
      <c r="D103" s="2">
        <f>Tabelle13[[#This Row],[g UG]]*0.718</f>
        <v>48.105999999999995</v>
      </c>
      <c r="E103" s="3">
        <v>1.8</v>
      </c>
      <c r="F103" s="6">
        <v>3.5</v>
      </c>
      <c r="G103" s="6">
        <f>Tabelle13[[#This Row],[DICKE]]-Tabelle13[[#This Row],[SCHWAMM]]</f>
        <v>1.7</v>
      </c>
      <c r="H103" s="1">
        <v>29.5</v>
      </c>
      <c r="I103" s="4">
        <v>1.36</v>
      </c>
      <c r="J103" s="5">
        <v>24.5</v>
      </c>
      <c r="K103" s="1"/>
      <c r="L103" s="14">
        <f>IF(Tabelle13[[#This Row],[SHORE A]]&lt;35,Tabelle13[[#This Row],[SHORE A]]*1.4,Tabelle13[[#This Row],[SHORE A]]*1.37)</f>
        <v>41.3</v>
      </c>
    </row>
    <row r="104" spans="1:12" x14ac:dyDescent="0.2">
      <c r="A104" t="s">
        <v>60</v>
      </c>
      <c r="B104" s="2">
        <v>117</v>
      </c>
      <c r="C104" s="2">
        <v>66</v>
      </c>
      <c r="D104" s="2">
        <f>Tabelle13[[#This Row],[g UG]]*0.718</f>
        <v>47.387999999999998</v>
      </c>
      <c r="E104" s="3">
        <v>1.8</v>
      </c>
      <c r="F104" s="6">
        <v>3.4</v>
      </c>
      <c r="G104" s="6">
        <f>Tabelle13[[#This Row],[DICKE]]-Tabelle13[[#This Row],[SCHWAMM]]</f>
        <v>1.5999999999999999</v>
      </c>
      <c r="H104" s="1">
        <v>32.5</v>
      </c>
      <c r="I104" s="4">
        <v>1.7949999999999999</v>
      </c>
      <c r="J104" s="5">
        <v>22</v>
      </c>
      <c r="K104" s="1"/>
      <c r="L104" s="14">
        <f>IF(Tabelle13[[#This Row],[SHORE A]]&lt;35,Tabelle13[[#This Row],[SHORE A]]*1.4,Tabelle13[[#This Row],[SHORE A]]*1.37)</f>
        <v>45.5</v>
      </c>
    </row>
    <row r="105" spans="1:12" x14ac:dyDescent="0.2">
      <c r="A105" t="s">
        <v>60</v>
      </c>
      <c r="B105" s="2">
        <v>121</v>
      </c>
      <c r="C105" s="2">
        <v>70</v>
      </c>
      <c r="D105" s="2">
        <f>Tabelle13[[#This Row],[g UG]]*0.718</f>
        <v>50.26</v>
      </c>
      <c r="E105" s="3">
        <v>2.2999999999999998</v>
      </c>
      <c r="F105" s="6">
        <v>3.73</v>
      </c>
      <c r="G105" s="6">
        <f>Tabelle13[[#This Row],[DICKE]]-Tabelle13[[#This Row],[SCHWAMM]]</f>
        <v>1.4300000000000002</v>
      </c>
      <c r="H105" s="1">
        <v>30.5</v>
      </c>
      <c r="I105" s="4">
        <v>1.65</v>
      </c>
      <c r="J105" s="5">
        <v>23.5</v>
      </c>
      <c r="K105" s="1"/>
      <c r="L105" s="14">
        <f>IF(Tabelle13[[#This Row],[SHORE A]]&lt;35,Tabelle13[[#This Row],[SHORE A]]*1.4,Tabelle13[[#This Row],[SHORE A]]*1.37)</f>
        <v>42.699999999999996</v>
      </c>
    </row>
    <row r="106" spans="1:12" x14ac:dyDescent="0.2">
      <c r="A106" t="s">
        <v>61</v>
      </c>
      <c r="B106" s="2">
        <v>100</v>
      </c>
      <c r="C106" s="2">
        <v>68</v>
      </c>
      <c r="D106" s="2">
        <f>Tabelle13[[#This Row],[g UG]]*0.718</f>
        <v>48.823999999999998</v>
      </c>
      <c r="E106" s="3">
        <v>1.8</v>
      </c>
      <c r="F106" s="6">
        <v>3.5</v>
      </c>
      <c r="G106" s="6">
        <f>Tabelle13[[#This Row],[DICKE]]-Tabelle13[[#This Row],[SCHWAMM]]</f>
        <v>1.7</v>
      </c>
      <c r="H106" s="1">
        <v>31</v>
      </c>
      <c r="I106" s="4">
        <v>1.645</v>
      </c>
      <c r="J106" s="5">
        <v>27</v>
      </c>
      <c r="K106" s="1"/>
      <c r="L106" s="14">
        <f>IF(Tabelle13[[#This Row],[SHORE A]]&lt;35,Tabelle13[[#This Row],[SHORE A]]*1.4,Tabelle13[[#This Row],[SHORE A]]*1.37)</f>
        <v>43.4</v>
      </c>
    </row>
    <row r="107" spans="1:12" x14ac:dyDescent="0.2">
      <c r="A107" t="s">
        <v>62</v>
      </c>
      <c r="B107" s="2">
        <v>92</v>
      </c>
      <c r="C107" s="2">
        <v>61</v>
      </c>
      <c r="D107" s="2">
        <f>Tabelle13[[#This Row],[g UG]]*0.718</f>
        <v>43.798000000000002</v>
      </c>
      <c r="E107" s="3">
        <v>1.8</v>
      </c>
      <c r="F107" s="6">
        <v>3.4</v>
      </c>
      <c r="G107" s="6">
        <f>Tabelle13[[#This Row],[DICKE]]-Tabelle13[[#This Row],[SCHWAMM]]</f>
        <v>1.5999999999999999</v>
      </c>
      <c r="H107" s="1">
        <v>28</v>
      </c>
      <c r="I107" s="4">
        <v>1.59</v>
      </c>
      <c r="J107" s="5">
        <v>25</v>
      </c>
      <c r="K107" s="1"/>
      <c r="L107" s="14">
        <f>IF(Tabelle13[[#This Row],[SHORE A]]&lt;35,Tabelle13[[#This Row],[SHORE A]]*1.4,Tabelle13[[#This Row],[SHORE A]]*1.37)</f>
        <v>39.199999999999996</v>
      </c>
    </row>
    <row r="108" spans="1:12" x14ac:dyDescent="0.2">
      <c r="A108" t="s">
        <v>63</v>
      </c>
      <c r="B108" s="2">
        <v>87</v>
      </c>
      <c r="C108" s="2">
        <v>57</v>
      </c>
      <c r="D108" s="2">
        <f>Tabelle13[[#This Row],[g UG]]*0.718</f>
        <v>40.926000000000002</v>
      </c>
      <c r="E108" s="3">
        <v>1.8</v>
      </c>
      <c r="F108" s="6">
        <v>3.52</v>
      </c>
      <c r="G108" s="6">
        <f>Tabelle13[[#This Row],[DICKE]]-Tabelle13[[#This Row],[SCHWAMM]]</f>
        <v>1.72</v>
      </c>
      <c r="H108" s="1">
        <v>30</v>
      </c>
      <c r="I108" s="4">
        <v>1.7050000000000001</v>
      </c>
      <c r="J108" s="5">
        <v>27.5</v>
      </c>
      <c r="K108" s="1"/>
      <c r="L108" s="14">
        <f>IF(Tabelle13[[#This Row],[SHORE A]]&lt;35,Tabelle13[[#This Row],[SHORE A]]*1.4,Tabelle13[[#This Row],[SHORE A]]*1.37)</f>
        <v>42</v>
      </c>
    </row>
    <row r="109" spans="1:12" x14ac:dyDescent="0.2">
      <c r="A109" t="s">
        <v>64</v>
      </c>
      <c r="B109" s="2">
        <v>91</v>
      </c>
      <c r="C109" s="2">
        <v>61</v>
      </c>
      <c r="D109" s="2">
        <f>Tabelle13[[#This Row],[g UG]]*0.718</f>
        <v>43.798000000000002</v>
      </c>
      <c r="E109" s="3">
        <v>1.8</v>
      </c>
      <c r="F109" s="6">
        <v>3.6</v>
      </c>
      <c r="G109" s="6">
        <f>Tabelle13[[#This Row],[DICKE]]-Tabelle13[[#This Row],[SCHWAMM]]</f>
        <v>1.8</v>
      </c>
      <c r="H109" s="1">
        <v>32.5</v>
      </c>
      <c r="I109" s="4">
        <v>1.25</v>
      </c>
      <c r="J109" s="5">
        <v>28</v>
      </c>
      <c r="K109" s="1"/>
      <c r="L109" s="14">
        <f>IF(Tabelle13[[#This Row],[SHORE A]]&lt;35,Tabelle13[[#This Row],[SHORE A]]*1.4,Tabelle13[[#This Row],[SHORE A]]*1.37)</f>
        <v>45.5</v>
      </c>
    </row>
    <row r="110" spans="1:12" x14ac:dyDescent="0.2">
      <c r="A110" t="s">
        <v>65</v>
      </c>
      <c r="B110" s="2">
        <v>93</v>
      </c>
      <c r="C110" s="2">
        <v>64</v>
      </c>
      <c r="D110" s="2">
        <f>Tabelle13[[#This Row],[g UG]]*0.718</f>
        <v>45.951999999999998</v>
      </c>
      <c r="E110" s="3">
        <v>1.8</v>
      </c>
      <c r="F110" s="6">
        <v>3.5</v>
      </c>
      <c r="G110" s="6">
        <f>Tabelle13[[#This Row],[DICKE]]-Tabelle13[[#This Row],[SCHWAMM]]</f>
        <v>1.7</v>
      </c>
      <c r="H110" s="1">
        <v>29</v>
      </c>
      <c r="I110" s="4">
        <v>1.53</v>
      </c>
      <c r="J110" s="5">
        <v>27.5</v>
      </c>
      <c r="K110" s="1"/>
      <c r="L110" s="14">
        <f>IF(Tabelle13[[#This Row],[SHORE A]]&lt;35,Tabelle13[[#This Row],[SHORE A]]*1.4,Tabelle13[[#This Row],[SHORE A]]*1.37)</f>
        <v>40.599999999999994</v>
      </c>
    </row>
    <row r="111" spans="1:12" x14ac:dyDescent="0.2">
      <c r="A111" t="s">
        <v>269</v>
      </c>
      <c r="B111" s="2">
        <v>105</v>
      </c>
      <c r="C111" s="2">
        <v>69</v>
      </c>
      <c r="D111" s="2">
        <f>Tabelle13[[#This Row],[g UG]]*0.718</f>
        <v>49.542000000000002</v>
      </c>
      <c r="E111" s="3">
        <v>1.8</v>
      </c>
      <c r="F111" s="6">
        <v>3.54</v>
      </c>
      <c r="G111" s="6">
        <f>Tabelle13[[#This Row],[DICKE]]-Tabelle13[[#This Row],[SCHWAMM]]</f>
        <v>1.74</v>
      </c>
      <c r="H111" s="1">
        <v>35</v>
      </c>
      <c r="I111" s="4">
        <v>1.675</v>
      </c>
      <c r="J111" s="5">
        <v>27</v>
      </c>
      <c r="K111" s="1"/>
      <c r="L111" s="14">
        <f>IF(Tabelle13[[#This Row],[SHORE A]]&lt;35,Tabelle13[[#This Row],[SHORE A]]*1.4,Tabelle13[[#This Row],[SHORE A]]*1.37)</f>
        <v>47.95</v>
      </c>
    </row>
    <row r="112" spans="1:12" x14ac:dyDescent="0.2">
      <c r="A112" t="s">
        <v>66</v>
      </c>
      <c r="B112" s="2">
        <v>91</v>
      </c>
      <c r="C112" s="2">
        <v>63</v>
      </c>
      <c r="D112" s="2">
        <f>Tabelle13[[#This Row],[g UG]]*0.718</f>
        <v>45.233999999999995</v>
      </c>
      <c r="E112" s="3">
        <v>1.8</v>
      </c>
      <c r="F112" s="6">
        <v>3.4</v>
      </c>
      <c r="G112" s="6">
        <f>Tabelle13[[#This Row],[DICKE]]-Tabelle13[[#This Row],[SCHWAMM]]</f>
        <v>1.5999999999999999</v>
      </c>
      <c r="H112" s="1">
        <v>31.5</v>
      </c>
      <c r="I112" s="4">
        <v>1.375</v>
      </c>
      <c r="J112" s="5">
        <v>24</v>
      </c>
      <c r="K112" s="1"/>
      <c r="L112" s="14">
        <f>IF(Tabelle13[[#This Row],[SHORE A]]&lt;35,Tabelle13[[#This Row],[SHORE A]]*1.4,Tabelle13[[#This Row],[SHORE A]]*1.37)</f>
        <v>44.099999999999994</v>
      </c>
    </row>
    <row r="113" spans="1:12" x14ac:dyDescent="0.2">
      <c r="A113" t="s">
        <v>67</v>
      </c>
      <c r="B113" s="2">
        <v>81</v>
      </c>
      <c r="C113" s="2">
        <v>54</v>
      </c>
      <c r="D113" s="2">
        <f>Tabelle13[[#This Row],[g UG]]*0.718</f>
        <v>38.771999999999998</v>
      </c>
      <c r="E113" s="3">
        <v>1.8</v>
      </c>
      <c r="F113" s="6">
        <v>3.3</v>
      </c>
      <c r="G113" s="6">
        <f>Tabelle13[[#This Row],[DICKE]]-Tabelle13[[#This Row],[SCHWAMM]]</f>
        <v>1.4999999999999998</v>
      </c>
      <c r="H113" s="1">
        <v>28.5</v>
      </c>
      <c r="I113" s="4">
        <v>1.605</v>
      </c>
      <c r="J113" s="5">
        <v>23.5</v>
      </c>
      <c r="K113" s="1"/>
      <c r="L113" s="14">
        <f>IF(Tabelle13[[#This Row],[SHORE A]]&lt;35,Tabelle13[[#This Row],[SHORE A]]*1.4,Tabelle13[[#This Row],[SHORE A]]*1.37)</f>
        <v>39.9</v>
      </c>
    </row>
    <row r="114" spans="1:12" x14ac:dyDescent="0.2">
      <c r="A114" t="s">
        <v>175</v>
      </c>
      <c r="B114" s="2">
        <v>99</v>
      </c>
      <c r="C114" s="2">
        <v>64</v>
      </c>
      <c r="D114" s="2">
        <f>Tabelle13[[#This Row],[g UG]]*0.718</f>
        <v>45.951999999999998</v>
      </c>
      <c r="E114" s="3">
        <v>1.8</v>
      </c>
      <c r="F114" s="6">
        <v>3.46</v>
      </c>
      <c r="G114" s="6">
        <f>Tabelle13[[#This Row],[DICKE]]-Tabelle13[[#This Row],[SCHWAMM]]</f>
        <v>1.66</v>
      </c>
      <c r="H114" s="1">
        <v>31.5</v>
      </c>
      <c r="I114" s="4">
        <v>1.68</v>
      </c>
      <c r="J114" s="5">
        <v>28</v>
      </c>
      <c r="K114" s="1"/>
      <c r="L114" s="14">
        <f>IF(Tabelle13[[#This Row],[SHORE A]]&lt;35,Tabelle13[[#This Row],[SHORE A]]*1.4,Tabelle13[[#This Row],[SHORE A]]*1.37)</f>
        <v>44.099999999999994</v>
      </c>
    </row>
    <row r="115" spans="1:12" x14ac:dyDescent="0.2">
      <c r="A115" t="s">
        <v>169</v>
      </c>
      <c r="B115" s="2">
        <v>93</v>
      </c>
      <c r="C115" s="2">
        <v>66</v>
      </c>
      <c r="D115" s="2">
        <f>Tabelle13[[#This Row],[g UG]]*0.718</f>
        <v>47.387999999999998</v>
      </c>
      <c r="E115" s="3">
        <v>1.8</v>
      </c>
      <c r="F115" s="6">
        <v>3.55</v>
      </c>
      <c r="G115" s="6">
        <f>Tabelle13[[#This Row],[DICKE]]-Tabelle13[[#This Row],[SCHWAMM]]</f>
        <v>1.7499999999999998</v>
      </c>
      <c r="H115" s="1">
        <v>31</v>
      </c>
      <c r="I115" s="4">
        <v>1.94</v>
      </c>
      <c r="J115" s="5">
        <v>13</v>
      </c>
      <c r="K115" s="1"/>
      <c r="L115" s="14">
        <f>IF(Tabelle13[[#This Row],[SHORE A]]&lt;35,Tabelle13[[#This Row],[SHORE A]]*1.4,Tabelle13[[#This Row],[SHORE A]]*1.37)</f>
        <v>43.4</v>
      </c>
    </row>
    <row r="116" spans="1:12" x14ac:dyDescent="0.2">
      <c r="A116" t="s">
        <v>158</v>
      </c>
      <c r="B116" s="2">
        <v>90</v>
      </c>
      <c r="C116" s="2">
        <v>57</v>
      </c>
      <c r="D116" s="2">
        <f>Tabelle13[[#This Row],[g UG]]*0.718</f>
        <v>40.926000000000002</v>
      </c>
      <c r="E116" s="3">
        <v>2</v>
      </c>
      <c r="F116" s="6">
        <v>3.5</v>
      </c>
      <c r="G116" s="6">
        <f>Tabelle13[[#This Row],[DICKE]]-Tabelle13[[#This Row],[SCHWAMM]]</f>
        <v>1.5</v>
      </c>
      <c r="H116" s="1">
        <v>34</v>
      </c>
      <c r="I116" s="4">
        <v>1.9450000000000001</v>
      </c>
      <c r="J116" s="5">
        <v>10</v>
      </c>
      <c r="K116" s="1"/>
      <c r="L116" s="14">
        <f>IF(Tabelle13[[#This Row],[SHORE A]]&lt;35,Tabelle13[[#This Row],[SHORE A]]*1.4,Tabelle13[[#This Row],[SHORE A]]*1.37)</f>
        <v>47.599999999999994</v>
      </c>
    </row>
    <row r="117" spans="1:12" x14ac:dyDescent="0.2">
      <c r="A117" t="s">
        <v>68</v>
      </c>
      <c r="B117" s="2">
        <v>88</v>
      </c>
      <c r="C117" s="2">
        <v>60</v>
      </c>
      <c r="D117" s="2">
        <f>Tabelle13[[#This Row],[g UG]]*0.718</f>
        <v>43.08</v>
      </c>
      <c r="E117" s="3">
        <v>1.8</v>
      </c>
      <c r="F117" s="6">
        <v>3.42</v>
      </c>
      <c r="G117" s="6">
        <f>Tabelle13[[#This Row],[DICKE]]-Tabelle13[[#This Row],[SCHWAMM]]</f>
        <v>1.6199999999999999</v>
      </c>
      <c r="H117" s="1">
        <v>30.5</v>
      </c>
      <c r="I117" s="4">
        <v>1.43</v>
      </c>
      <c r="J117" s="5">
        <v>20.5</v>
      </c>
      <c r="K117" s="1"/>
      <c r="L117" s="14">
        <f>IF(Tabelle13[[#This Row],[SHORE A]]&lt;35,Tabelle13[[#This Row],[SHORE A]]*1.4,Tabelle13[[#This Row],[SHORE A]]*1.37)</f>
        <v>42.699999999999996</v>
      </c>
    </row>
    <row r="118" spans="1:12" x14ac:dyDescent="0.2">
      <c r="A118" t="s">
        <v>69</v>
      </c>
      <c r="B118" s="2">
        <v>98</v>
      </c>
      <c r="C118" s="2">
        <v>68</v>
      </c>
      <c r="D118" s="2">
        <f>Tabelle13[[#This Row],[g UG]]*0.718</f>
        <v>48.823999999999998</v>
      </c>
      <c r="E118" s="3">
        <v>1.8</v>
      </c>
      <c r="F118" s="6">
        <v>3.5</v>
      </c>
      <c r="G118" s="6">
        <f>Tabelle13[[#This Row],[DICKE]]-Tabelle13[[#This Row],[SCHWAMM]]</f>
        <v>1.7</v>
      </c>
      <c r="H118" s="1">
        <v>25.5</v>
      </c>
      <c r="I118" s="4">
        <v>1.91</v>
      </c>
      <c r="J118" s="5">
        <v>17</v>
      </c>
      <c r="K118" s="1"/>
      <c r="L118" s="14">
        <f>IF(Tabelle13[[#This Row],[SHORE A]]&lt;35,Tabelle13[[#This Row],[SHORE A]]*1.4,Tabelle13[[#This Row],[SHORE A]]*1.37)</f>
        <v>35.699999999999996</v>
      </c>
    </row>
    <row r="119" spans="1:12" x14ac:dyDescent="0.2">
      <c r="A119" t="s">
        <v>70</v>
      </c>
      <c r="B119" s="2">
        <v>86</v>
      </c>
      <c r="C119" s="2">
        <v>59</v>
      </c>
      <c r="D119" s="2">
        <f>Tabelle13[[#This Row],[g UG]]*0.718</f>
        <v>42.361999999999995</v>
      </c>
      <c r="E119" s="3">
        <v>2</v>
      </c>
      <c r="F119" s="6">
        <v>3.2</v>
      </c>
      <c r="G119" s="6">
        <f>Tabelle13[[#This Row],[DICKE]]-Tabelle13[[#This Row],[SCHWAMM]]</f>
        <v>1.2000000000000002</v>
      </c>
      <c r="H119" s="1">
        <v>30</v>
      </c>
      <c r="I119" s="4">
        <v>1.63</v>
      </c>
      <c r="J119" s="5">
        <v>14</v>
      </c>
      <c r="K119" s="1"/>
      <c r="L119" s="14">
        <f>IF(Tabelle13[[#This Row],[SHORE A]]&lt;35,Tabelle13[[#This Row],[SHORE A]]*1.4,Tabelle13[[#This Row],[SHORE A]]*1.37)</f>
        <v>42</v>
      </c>
    </row>
    <row r="120" spans="1:12" x14ac:dyDescent="0.2">
      <c r="A120" t="s">
        <v>71</v>
      </c>
      <c r="B120" s="2">
        <v>93</v>
      </c>
      <c r="C120" s="2">
        <v>59</v>
      </c>
      <c r="D120" s="2">
        <f>Tabelle13[[#This Row],[g UG]]*0.718</f>
        <v>42.361999999999995</v>
      </c>
      <c r="E120" s="3">
        <v>2</v>
      </c>
      <c r="F120" s="6">
        <v>3.67</v>
      </c>
      <c r="G120" s="6">
        <f>Tabelle13[[#This Row],[DICKE]]-Tabelle13[[#This Row],[SCHWAMM]]</f>
        <v>1.67</v>
      </c>
      <c r="H120" s="1">
        <v>30</v>
      </c>
      <c r="I120" s="4">
        <v>1.895</v>
      </c>
      <c r="J120" s="5">
        <v>13</v>
      </c>
      <c r="K120" s="1"/>
      <c r="L120" s="14">
        <f>IF(Tabelle13[[#This Row],[SHORE A]]&lt;35,Tabelle13[[#This Row],[SHORE A]]*1.4,Tabelle13[[#This Row],[SHORE A]]*1.37)</f>
        <v>42</v>
      </c>
    </row>
    <row r="121" spans="1:12" x14ac:dyDescent="0.2">
      <c r="A121" t="s">
        <v>72</v>
      </c>
      <c r="B121" s="2">
        <v>113</v>
      </c>
      <c r="C121" s="2">
        <v>84</v>
      </c>
      <c r="D121" s="2">
        <f>Tabelle13[[#This Row],[g UG]]*0.718</f>
        <v>60.311999999999998</v>
      </c>
      <c r="E121" s="3">
        <v>1.8</v>
      </c>
      <c r="F121" s="6">
        <v>3.4</v>
      </c>
      <c r="G121" s="6">
        <f>Tabelle13[[#This Row],[DICKE]]-Tabelle13[[#This Row],[SCHWAMM]]</f>
        <v>1.5999999999999999</v>
      </c>
      <c r="H121" s="1">
        <v>40</v>
      </c>
      <c r="I121" s="4">
        <v>1.7549999999999999</v>
      </c>
      <c r="J121" s="5">
        <v>20</v>
      </c>
      <c r="K121" s="1"/>
      <c r="L121" s="14">
        <f>IF(Tabelle13[[#This Row],[SHORE A]]&lt;35,Tabelle13[[#This Row],[SHORE A]]*1.4,Tabelle13[[#This Row],[SHORE A]]*1.37)</f>
        <v>54.800000000000004</v>
      </c>
    </row>
    <row r="122" spans="1:12" x14ac:dyDescent="0.2">
      <c r="A122" t="s">
        <v>73</v>
      </c>
      <c r="B122" s="2">
        <v>106</v>
      </c>
      <c r="C122" s="2">
        <v>76</v>
      </c>
      <c r="D122" s="2">
        <f>Tabelle13[[#This Row],[g UG]]*0.718</f>
        <v>54.567999999999998</v>
      </c>
      <c r="E122" s="3">
        <v>1.8</v>
      </c>
      <c r="F122" s="6">
        <v>3.4</v>
      </c>
      <c r="G122" s="6">
        <f>Tabelle13[[#This Row],[DICKE]]-Tabelle13[[#This Row],[SCHWAMM]]</f>
        <v>1.5999999999999999</v>
      </c>
      <c r="H122" s="1">
        <v>37</v>
      </c>
      <c r="I122" s="4">
        <v>1.915</v>
      </c>
      <c r="J122" s="5">
        <v>17.5</v>
      </c>
      <c r="K122" s="1"/>
      <c r="L122" s="14">
        <f>IF(Tabelle13[[#This Row],[SHORE A]]&lt;35,Tabelle13[[#This Row],[SHORE A]]*1.4,Tabelle13[[#This Row],[SHORE A]]*1.37)</f>
        <v>50.690000000000005</v>
      </c>
    </row>
    <row r="123" spans="1:12" x14ac:dyDescent="0.2">
      <c r="A123" t="s">
        <v>244</v>
      </c>
      <c r="B123" s="2">
        <v>100</v>
      </c>
      <c r="C123" s="2">
        <v>70</v>
      </c>
      <c r="D123" s="2">
        <f>Tabelle13[[#This Row],[g UG]]*0.718</f>
        <v>50.26</v>
      </c>
      <c r="E123" s="3">
        <v>2</v>
      </c>
      <c r="F123" s="6">
        <v>3.6</v>
      </c>
      <c r="G123" s="6">
        <f>Tabelle13[[#This Row],[DICKE]]-Tabelle13[[#This Row],[SCHWAMM]]</f>
        <v>1.6</v>
      </c>
      <c r="H123" s="1">
        <v>29</v>
      </c>
      <c r="I123" s="4">
        <v>1.59</v>
      </c>
      <c r="J123" s="5">
        <v>29</v>
      </c>
      <c r="K123" s="1"/>
      <c r="L123" s="14">
        <f>IF(Tabelle13[[#This Row],[SHORE A]]&lt;35,Tabelle13[[#This Row],[SHORE A]]*1.4,Tabelle13[[#This Row],[SHORE A]]*1.37)</f>
        <v>40.599999999999994</v>
      </c>
    </row>
    <row r="124" spans="1:12" x14ac:dyDescent="0.2">
      <c r="A124" t="s">
        <v>74</v>
      </c>
      <c r="B124" s="2">
        <v>79</v>
      </c>
      <c r="C124" s="2">
        <v>53</v>
      </c>
      <c r="D124" s="2">
        <f>Tabelle13[[#This Row],[g UG]]*0.718</f>
        <v>38.054000000000002</v>
      </c>
      <c r="E124" s="3">
        <v>2</v>
      </c>
      <c r="F124" s="6">
        <v>3.7</v>
      </c>
      <c r="G124" s="6">
        <f>Tabelle13[[#This Row],[DICKE]]-Tabelle13[[#This Row],[SCHWAMM]]</f>
        <v>1.7000000000000002</v>
      </c>
      <c r="H124" s="1">
        <v>29</v>
      </c>
      <c r="I124" s="4">
        <v>1.7749999999999999</v>
      </c>
      <c r="J124" s="5">
        <v>28</v>
      </c>
      <c r="K124" s="1"/>
      <c r="L124" s="14">
        <f>IF(Tabelle13[[#This Row],[SHORE A]]&lt;35,Tabelle13[[#This Row],[SHORE A]]*1.4,Tabelle13[[#This Row],[SHORE A]]*1.37)</f>
        <v>40.599999999999994</v>
      </c>
    </row>
    <row r="125" spans="1:12" x14ac:dyDescent="0.2">
      <c r="A125" t="s">
        <v>75</v>
      </c>
      <c r="B125" s="2">
        <v>116</v>
      </c>
      <c r="C125" s="2">
        <v>73</v>
      </c>
      <c r="D125" s="2">
        <f>Tabelle13[[#This Row],[g UG]]*0.718</f>
        <v>52.414000000000001</v>
      </c>
      <c r="E125" s="3">
        <v>2.2999999999999998</v>
      </c>
      <c r="F125" s="6">
        <v>3.83</v>
      </c>
      <c r="G125" s="6">
        <f>Tabelle13[[#This Row],[DICKE]]-Tabelle13[[#This Row],[SCHWAMM]]</f>
        <v>1.5300000000000002</v>
      </c>
      <c r="H125" s="1">
        <v>33.5</v>
      </c>
      <c r="I125" s="4">
        <v>1.845</v>
      </c>
      <c r="J125" s="5">
        <v>23.5</v>
      </c>
      <c r="K125" s="1"/>
      <c r="L125" s="14">
        <f>IF(Tabelle13[[#This Row],[SHORE A]]&lt;35,Tabelle13[[#This Row],[SHORE A]]*1.4,Tabelle13[[#This Row],[SHORE A]]*1.37)</f>
        <v>46.9</v>
      </c>
    </row>
    <row r="126" spans="1:12" x14ac:dyDescent="0.2">
      <c r="A126" t="s">
        <v>76</v>
      </c>
      <c r="B126" s="2">
        <v>102</v>
      </c>
      <c r="C126" s="2">
        <v>62</v>
      </c>
      <c r="D126" s="2">
        <f>Tabelle13[[#This Row],[g UG]]*0.718</f>
        <v>44.515999999999998</v>
      </c>
      <c r="E126" s="3">
        <v>1.9</v>
      </c>
      <c r="F126" s="6">
        <v>3.4</v>
      </c>
      <c r="G126" s="6">
        <f>Tabelle13[[#This Row],[DICKE]]-Tabelle13[[#This Row],[SCHWAMM]]</f>
        <v>1.5</v>
      </c>
      <c r="H126" s="1">
        <v>35</v>
      </c>
      <c r="I126" s="4">
        <v>1.67</v>
      </c>
      <c r="J126" s="5">
        <v>20</v>
      </c>
      <c r="K126" s="1"/>
      <c r="L126" s="14">
        <f>IF(Tabelle13[[#This Row],[SHORE A]]&lt;35,Tabelle13[[#This Row],[SHORE A]]*1.4,Tabelle13[[#This Row],[SHORE A]]*1.37)</f>
        <v>47.95</v>
      </c>
    </row>
    <row r="127" spans="1:12" x14ac:dyDescent="0.2">
      <c r="A127" t="s">
        <v>263</v>
      </c>
      <c r="B127" s="2">
        <v>112</v>
      </c>
      <c r="C127" s="2">
        <v>70</v>
      </c>
      <c r="D127" s="2">
        <f>Tabelle13[[#This Row],[g UG]]*0.718</f>
        <v>50.26</v>
      </c>
      <c r="E127" s="3">
        <v>2.2000000000000002</v>
      </c>
      <c r="F127" s="6">
        <v>3.86</v>
      </c>
      <c r="G127" s="6">
        <f>Tabelle13[[#This Row],[DICKE]]-Tabelle13[[#This Row],[SCHWAMM]]</f>
        <v>1.6599999999999997</v>
      </c>
      <c r="H127" s="1">
        <v>32.5</v>
      </c>
      <c r="I127" s="4">
        <v>1.54</v>
      </c>
      <c r="J127" s="5">
        <v>25</v>
      </c>
      <c r="K127" s="1"/>
      <c r="L127" s="14">
        <f>IF(Tabelle13[[#This Row],[SHORE A]]&lt;35,Tabelle13[[#This Row],[SHORE A]]*1.4,Tabelle13[[#This Row],[SHORE A]]*1.37)</f>
        <v>45.5</v>
      </c>
    </row>
    <row r="128" spans="1:12" x14ac:dyDescent="0.2">
      <c r="A128" t="s">
        <v>266</v>
      </c>
      <c r="B128" s="2">
        <v>109</v>
      </c>
      <c r="C128" s="2">
        <v>68</v>
      </c>
      <c r="D128" s="2">
        <f>Tabelle13[[#This Row],[g UG]]*0.718</f>
        <v>48.823999999999998</v>
      </c>
      <c r="E128" s="3">
        <v>2.2000000000000002</v>
      </c>
      <c r="F128" s="6">
        <v>3.81</v>
      </c>
      <c r="G128" s="6">
        <f>Tabelle13[[#This Row],[DICKE]]-Tabelle13[[#This Row],[SCHWAMM]]</f>
        <v>1.6099999999999999</v>
      </c>
      <c r="H128" s="1">
        <v>31.5</v>
      </c>
      <c r="I128" s="4">
        <v>1.84</v>
      </c>
      <c r="J128" s="5">
        <v>23</v>
      </c>
      <c r="K128" s="1"/>
      <c r="L128" s="14">
        <f>IF(Tabelle13[[#This Row],[SHORE A]]&lt;35,Tabelle13[[#This Row],[SHORE A]]*1.4,Tabelle13[[#This Row],[SHORE A]]*1.37)</f>
        <v>44.099999999999994</v>
      </c>
    </row>
    <row r="129" spans="1:12" x14ac:dyDescent="0.2">
      <c r="A129" t="s">
        <v>265</v>
      </c>
      <c r="B129" s="2">
        <v>112</v>
      </c>
      <c r="C129" s="2">
        <v>70</v>
      </c>
      <c r="D129" s="2">
        <f>Tabelle13[[#This Row],[g UG]]*0.718</f>
        <v>50.26</v>
      </c>
      <c r="E129" s="3">
        <v>2.2000000000000002</v>
      </c>
      <c r="F129" s="6">
        <v>3.78</v>
      </c>
      <c r="G129" s="6">
        <f>Tabelle13[[#This Row],[DICKE]]-Tabelle13[[#This Row],[SCHWAMM]]</f>
        <v>1.5799999999999996</v>
      </c>
      <c r="H129" s="1">
        <v>34</v>
      </c>
      <c r="I129" s="4">
        <v>1.7549999999999999</v>
      </c>
      <c r="J129" s="5">
        <v>23.5</v>
      </c>
      <c r="K129" s="1"/>
      <c r="L129" s="14">
        <f>IF(Tabelle13[[#This Row],[SHORE A]]&lt;35,Tabelle13[[#This Row],[SHORE A]]*1.4,Tabelle13[[#This Row],[SHORE A]]*1.37)</f>
        <v>47.599999999999994</v>
      </c>
    </row>
    <row r="130" spans="1:12" x14ac:dyDescent="0.2">
      <c r="A130" t="s">
        <v>77</v>
      </c>
      <c r="B130" s="2">
        <v>110</v>
      </c>
      <c r="C130" s="2">
        <v>71</v>
      </c>
      <c r="D130" s="2">
        <f>Tabelle13[[#This Row],[g UG]]*0.718</f>
        <v>50.977999999999994</v>
      </c>
      <c r="E130" s="3">
        <v>2.2999999999999998</v>
      </c>
      <c r="F130" s="6">
        <v>3.6</v>
      </c>
      <c r="G130" s="6">
        <f>Tabelle13[[#This Row],[DICKE]]-Tabelle13[[#This Row],[SCHWAMM]]</f>
        <v>1.3000000000000003</v>
      </c>
      <c r="H130" s="1">
        <v>32</v>
      </c>
      <c r="I130" s="4">
        <v>1.655</v>
      </c>
      <c r="J130" s="5">
        <v>28.5</v>
      </c>
      <c r="K130" s="1"/>
      <c r="L130" s="14">
        <f>IF(Tabelle13[[#This Row],[SHORE A]]&lt;35,Tabelle13[[#This Row],[SHORE A]]*1.4,Tabelle13[[#This Row],[SHORE A]]*1.37)</f>
        <v>44.8</v>
      </c>
    </row>
    <row r="131" spans="1:12" x14ac:dyDescent="0.2">
      <c r="A131" t="s">
        <v>78</v>
      </c>
      <c r="B131" s="2">
        <v>108</v>
      </c>
      <c r="C131" s="2">
        <v>69</v>
      </c>
      <c r="D131" s="2">
        <f>Tabelle13[[#This Row],[g UG]]*0.718</f>
        <v>49.542000000000002</v>
      </c>
      <c r="E131" s="3">
        <v>2.2999999999999998</v>
      </c>
      <c r="F131" s="6">
        <v>3.6</v>
      </c>
      <c r="G131" s="6">
        <f>Tabelle13[[#This Row],[DICKE]]-Tabelle13[[#This Row],[SCHWAMM]]</f>
        <v>1.3000000000000003</v>
      </c>
      <c r="H131" s="1">
        <v>31.5</v>
      </c>
      <c r="I131" s="4">
        <v>1.5649999999999999</v>
      </c>
      <c r="J131" s="5">
        <v>29</v>
      </c>
      <c r="K131" s="1"/>
      <c r="L131" s="14">
        <f>IF(Tabelle13[[#This Row],[SHORE A]]&lt;35,Tabelle13[[#This Row],[SHORE A]]*1.4,Tabelle13[[#This Row],[SHORE A]]*1.37)</f>
        <v>44.099999999999994</v>
      </c>
    </row>
    <row r="132" spans="1:12" x14ac:dyDescent="0.2">
      <c r="A132" t="s">
        <v>79</v>
      </c>
      <c r="B132" s="2">
        <v>105</v>
      </c>
      <c r="C132" s="2">
        <v>66</v>
      </c>
      <c r="D132" s="2">
        <f>Tabelle13[[#This Row],[g UG]]*0.718</f>
        <v>47.387999999999998</v>
      </c>
      <c r="E132" s="3">
        <v>2.2999999999999998</v>
      </c>
      <c r="F132" s="6">
        <v>3.7</v>
      </c>
      <c r="G132" s="6">
        <f>Tabelle13[[#This Row],[DICKE]]-Tabelle13[[#This Row],[SCHWAMM]]</f>
        <v>1.4000000000000004</v>
      </c>
      <c r="H132" s="1">
        <v>28</v>
      </c>
      <c r="I132" s="4">
        <v>1.73</v>
      </c>
      <c r="J132" s="5">
        <v>28.5</v>
      </c>
      <c r="K132" s="1"/>
      <c r="L132" s="14">
        <f>IF(Tabelle13[[#This Row],[SHORE A]]&lt;35,Tabelle13[[#This Row],[SHORE A]]*1.4,Tabelle13[[#This Row],[SHORE A]]*1.37)</f>
        <v>39.199999999999996</v>
      </c>
    </row>
    <row r="133" spans="1:12" x14ac:dyDescent="0.2">
      <c r="A133" t="s">
        <v>80</v>
      </c>
      <c r="B133" s="2">
        <v>113</v>
      </c>
      <c r="C133" s="2">
        <v>73</v>
      </c>
      <c r="D133" s="2">
        <f>Tabelle13[[#This Row],[g UG]]*0.718</f>
        <v>52.414000000000001</v>
      </c>
      <c r="E133" s="3">
        <v>2.2999999999999998</v>
      </c>
      <c r="F133" s="6">
        <v>3.7</v>
      </c>
      <c r="G133" s="6">
        <f>Tabelle13[[#This Row],[DICKE]]-Tabelle13[[#This Row],[SCHWAMM]]</f>
        <v>1.4000000000000004</v>
      </c>
      <c r="H133" s="1">
        <v>34.5</v>
      </c>
      <c r="I133" s="4">
        <v>1.6950000000000001</v>
      </c>
      <c r="J133" s="5">
        <v>27.5</v>
      </c>
      <c r="K133" s="1"/>
      <c r="L133" s="14">
        <f>IF(Tabelle13[[#This Row],[SHORE A]]&lt;35,Tabelle13[[#This Row],[SHORE A]]*1.4,Tabelle13[[#This Row],[SHORE A]]*1.37)</f>
        <v>48.3</v>
      </c>
    </row>
    <row r="134" spans="1:12" x14ac:dyDescent="0.2">
      <c r="A134" t="s">
        <v>81</v>
      </c>
      <c r="B134" s="2">
        <v>114</v>
      </c>
      <c r="C134" s="2">
        <v>69</v>
      </c>
      <c r="D134" s="2">
        <f>Tabelle13[[#This Row],[g UG]]*0.718</f>
        <v>49.542000000000002</v>
      </c>
      <c r="E134" s="3">
        <v>1.9</v>
      </c>
      <c r="F134" s="6">
        <v>3.61</v>
      </c>
      <c r="G134" s="6">
        <f>Tabelle13[[#This Row],[DICKE]]-Tabelle13[[#This Row],[SCHWAMM]]</f>
        <v>1.71</v>
      </c>
      <c r="H134" s="1">
        <v>32.5</v>
      </c>
      <c r="I134" s="4">
        <v>1.73</v>
      </c>
      <c r="J134" s="5">
        <v>29</v>
      </c>
      <c r="K134" s="1"/>
      <c r="L134" s="14">
        <f>IF(Tabelle13[[#This Row],[SHORE A]]&lt;35,Tabelle13[[#This Row],[SHORE A]]*1.4,Tabelle13[[#This Row],[SHORE A]]*1.37)</f>
        <v>45.5</v>
      </c>
    </row>
    <row r="135" spans="1:12" x14ac:dyDescent="0.2">
      <c r="A135" t="s">
        <v>82</v>
      </c>
      <c r="B135" s="2">
        <v>107</v>
      </c>
      <c r="C135" s="2">
        <v>67</v>
      </c>
      <c r="D135" s="2">
        <f>Tabelle13[[#This Row],[g UG]]*0.718</f>
        <v>48.105999999999995</v>
      </c>
      <c r="E135" s="3">
        <v>1.9</v>
      </c>
      <c r="F135" s="6">
        <v>3.5</v>
      </c>
      <c r="G135" s="6">
        <f>Tabelle13[[#This Row],[DICKE]]-Tabelle13[[#This Row],[SCHWAMM]]</f>
        <v>1.6</v>
      </c>
      <c r="H135" s="1">
        <v>31.5</v>
      </c>
      <c r="I135" s="4">
        <v>1.81</v>
      </c>
      <c r="J135" s="5">
        <v>30.5</v>
      </c>
      <c r="K135" s="1"/>
      <c r="L135" s="14">
        <f>IF(Tabelle13[[#This Row],[SHORE A]]&lt;35,Tabelle13[[#This Row],[SHORE A]]*1.4,Tabelle13[[#This Row],[SHORE A]]*1.37)</f>
        <v>44.099999999999994</v>
      </c>
    </row>
    <row r="136" spans="1:12" x14ac:dyDescent="0.2">
      <c r="A136" t="s">
        <v>83</v>
      </c>
      <c r="B136" s="2">
        <v>108</v>
      </c>
      <c r="C136" s="2">
        <v>63</v>
      </c>
      <c r="D136" s="2">
        <f>Tabelle13[[#This Row],[g UG]]*0.718</f>
        <v>45.233999999999995</v>
      </c>
      <c r="E136" s="3">
        <v>1.9</v>
      </c>
      <c r="F136" s="6">
        <v>3.4</v>
      </c>
      <c r="G136" s="6">
        <f>Tabelle13[[#This Row],[DICKE]]-Tabelle13[[#This Row],[SCHWAMM]]</f>
        <v>1.5</v>
      </c>
      <c r="H136" s="1">
        <v>31.5</v>
      </c>
      <c r="I136" s="4">
        <v>1.5049999999999999</v>
      </c>
      <c r="J136" s="5">
        <v>26</v>
      </c>
      <c r="K136" s="1"/>
      <c r="L136" s="14">
        <f>IF(Tabelle13[[#This Row],[SHORE A]]&lt;35,Tabelle13[[#This Row],[SHORE A]]*1.4,Tabelle13[[#This Row],[SHORE A]]*1.37)</f>
        <v>44.099999999999994</v>
      </c>
    </row>
    <row r="137" spans="1:12" x14ac:dyDescent="0.2">
      <c r="A137" t="s">
        <v>271</v>
      </c>
      <c r="B137" s="2">
        <v>90</v>
      </c>
      <c r="C137" s="2">
        <v>55</v>
      </c>
      <c r="D137" s="2">
        <f>Tabelle13[[#This Row],[g UG]]*0.718</f>
        <v>39.489999999999995</v>
      </c>
      <c r="E137" s="3">
        <v>2</v>
      </c>
      <c r="F137" s="6">
        <v>3.6</v>
      </c>
      <c r="G137" s="6">
        <f>Tabelle13[[#This Row],[DICKE]]-Tabelle13[[#This Row],[SCHWAMM]]</f>
        <v>1.6</v>
      </c>
      <c r="H137" s="1">
        <v>30</v>
      </c>
      <c r="I137" s="4">
        <v>1.74</v>
      </c>
      <c r="J137" s="5">
        <v>23</v>
      </c>
      <c r="K137" s="1" t="s">
        <v>261</v>
      </c>
      <c r="L137" s="14">
        <f>IF(Tabelle13[[#This Row],[SHORE A]]&lt;35,Tabelle13[[#This Row],[SHORE A]]*1.4,Tabelle13[[#This Row],[SHORE A]]*1.37)</f>
        <v>42</v>
      </c>
    </row>
    <row r="138" spans="1:12" x14ac:dyDescent="0.2">
      <c r="A138" t="s">
        <v>264</v>
      </c>
      <c r="B138" s="2">
        <v>104</v>
      </c>
      <c r="C138" s="2">
        <v>70</v>
      </c>
      <c r="D138" s="2">
        <f>Tabelle13[[#This Row],[g UG]]*0.718</f>
        <v>50.26</v>
      </c>
      <c r="E138" s="3">
        <v>2</v>
      </c>
      <c r="F138" s="6">
        <v>3.58</v>
      </c>
      <c r="G138" s="6">
        <f>Tabelle13[[#This Row],[DICKE]]-Tabelle13[[#This Row],[SCHWAMM]]</f>
        <v>1.58</v>
      </c>
      <c r="H138" s="1">
        <v>32.5</v>
      </c>
      <c r="I138" s="4">
        <v>1.5</v>
      </c>
      <c r="J138" s="5">
        <v>27</v>
      </c>
      <c r="K138" s="1"/>
      <c r="L138" s="14">
        <f>IF(Tabelle13[[#This Row],[SHORE A]]&lt;35,Tabelle13[[#This Row],[SHORE A]]*1.4,Tabelle13[[#This Row],[SHORE A]]*1.37)</f>
        <v>45.5</v>
      </c>
    </row>
    <row r="139" spans="1:12" x14ac:dyDescent="0.2">
      <c r="A139" t="s">
        <v>84</v>
      </c>
      <c r="B139" s="2">
        <v>100</v>
      </c>
      <c r="C139" s="2">
        <v>66</v>
      </c>
      <c r="D139" s="2">
        <f>Tabelle13[[#This Row],[g UG]]*0.718</f>
        <v>47.387999999999998</v>
      </c>
      <c r="E139" s="3">
        <v>1.9</v>
      </c>
      <c r="F139" s="6">
        <v>3.5</v>
      </c>
      <c r="G139" s="6">
        <f>Tabelle13[[#This Row],[DICKE]]-Tabelle13[[#This Row],[SCHWAMM]]</f>
        <v>1.6</v>
      </c>
      <c r="H139" s="1">
        <v>29.5</v>
      </c>
      <c r="I139" s="4">
        <v>1.7749999999999999</v>
      </c>
      <c r="J139" s="5">
        <v>28</v>
      </c>
      <c r="K139" s="1"/>
      <c r="L139" s="14">
        <f>IF(Tabelle13[[#This Row],[SHORE A]]&lt;35,Tabelle13[[#This Row],[SHORE A]]*1.4,Tabelle13[[#This Row],[SHORE A]]*1.37)</f>
        <v>41.3</v>
      </c>
    </row>
    <row r="140" spans="1:12" x14ac:dyDescent="0.2">
      <c r="A140" t="s">
        <v>241</v>
      </c>
      <c r="B140" s="2">
        <v>101</v>
      </c>
      <c r="C140" s="2">
        <v>66</v>
      </c>
      <c r="D140" s="2">
        <f>Tabelle13[[#This Row],[g UG]]*0.718</f>
        <v>47.387999999999998</v>
      </c>
      <c r="E140" s="3">
        <v>1.9</v>
      </c>
      <c r="F140" s="6">
        <v>3.52</v>
      </c>
      <c r="G140" s="6">
        <f>Tabelle13[[#This Row],[DICKE]]-Tabelle13[[#This Row],[SCHWAMM]]</f>
        <v>1.62</v>
      </c>
      <c r="H140" s="1">
        <v>30</v>
      </c>
      <c r="I140" s="4">
        <v>1.645</v>
      </c>
      <c r="J140" s="5">
        <v>28.5</v>
      </c>
      <c r="K140" s="1"/>
      <c r="L140" s="14">
        <f>IF(Tabelle13[[#This Row],[SHORE A]]&lt;35,Tabelle13[[#This Row],[SHORE A]]*1.4,Tabelle13[[#This Row],[SHORE A]]*1.37)</f>
        <v>42</v>
      </c>
    </row>
    <row r="141" spans="1:12" x14ac:dyDescent="0.2">
      <c r="A141" t="s">
        <v>240</v>
      </c>
      <c r="B141" s="2">
        <v>100</v>
      </c>
      <c r="C141" s="2">
        <v>64</v>
      </c>
      <c r="D141" s="2">
        <f>Tabelle13[[#This Row],[g UG]]*0.718</f>
        <v>45.951999999999998</v>
      </c>
      <c r="E141" s="3">
        <v>1.9</v>
      </c>
      <c r="F141" s="6">
        <v>3.5</v>
      </c>
      <c r="G141" s="6">
        <f>Tabelle13[[#This Row],[DICKE]]-Tabelle13[[#This Row],[SCHWAMM]]</f>
        <v>1.6</v>
      </c>
      <c r="H141" s="1">
        <v>29</v>
      </c>
      <c r="I141" s="4">
        <v>1.46</v>
      </c>
      <c r="J141" s="5">
        <v>29.5</v>
      </c>
      <c r="K141" s="1"/>
      <c r="L141" s="14">
        <f>IF(Tabelle13[[#This Row],[SHORE A]]&lt;35,Tabelle13[[#This Row],[SHORE A]]*1.4,Tabelle13[[#This Row],[SHORE A]]*1.37)</f>
        <v>40.599999999999994</v>
      </c>
    </row>
    <row r="142" spans="1:12" x14ac:dyDescent="0.2">
      <c r="A142" t="s">
        <v>243</v>
      </c>
      <c r="B142" s="2">
        <v>111</v>
      </c>
      <c r="C142" s="2">
        <v>75</v>
      </c>
      <c r="D142" s="2">
        <f>Tabelle13[[#This Row],[g UG]]*0.718</f>
        <v>53.849999999999994</v>
      </c>
      <c r="E142" s="3">
        <v>2.1</v>
      </c>
      <c r="F142" s="6">
        <v>3.74</v>
      </c>
      <c r="G142" s="6">
        <f>Tabelle13[[#This Row],[DICKE]]-Tabelle13[[#This Row],[SCHWAMM]]</f>
        <v>1.6400000000000001</v>
      </c>
      <c r="H142" s="1">
        <v>35.5</v>
      </c>
      <c r="I142" s="4">
        <v>1.47</v>
      </c>
      <c r="J142" s="5">
        <v>29</v>
      </c>
      <c r="K142" s="1"/>
      <c r="L142" s="14">
        <f>IF(Tabelle13[[#This Row],[SHORE A]]&lt;35,Tabelle13[[#This Row],[SHORE A]]*1.4,Tabelle13[[#This Row],[SHORE A]]*1.37)</f>
        <v>48.635000000000005</v>
      </c>
    </row>
    <row r="143" spans="1:12" x14ac:dyDescent="0.2">
      <c r="A143" t="s">
        <v>172</v>
      </c>
      <c r="B143" s="2">
        <v>93</v>
      </c>
      <c r="C143" s="2">
        <v>59</v>
      </c>
      <c r="D143" s="2">
        <f>Tabelle13[[#This Row],[g UG]]*0.718</f>
        <v>42.361999999999995</v>
      </c>
      <c r="E143" s="3">
        <v>1.8</v>
      </c>
      <c r="F143" s="6">
        <v>3.46</v>
      </c>
      <c r="G143" s="6">
        <f>Tabelle13[[#This Row],[DICKE]]-Tabelle13[[#This Row],[SCHWAMM]]</f>
        <v>1.66</v>
      </c>
      <c r="H143" s="1">
        <v>25.5</v>
      </c>
      <c r="I143" s="4">
        <v>1.595</v>
      </c>
      <c r="J143" s="5">
        <v>27.5</v>
      </c>
      <c r="K143" s="1"/>
      <c r="L143" s="14">
        <f>IF(Tabelle13[[#This Row],[SHORE A]]&lt;35,Tabelle13[[#This Row],[SHORE A]]*1.4,Tabelle13[[#This Row],[SHORE A]]*1.37)</f>
        <v>35.699999999999996</v>
      </c>
    </row>
    <row r="144" spans="1:12" x14ac:dyDescent="0.2">
      <c r="A144" t="s">
        <v>270</v>
      </c>
      <c r="B144" s="2">
        <v>89</v>
      </c>
      <c r="C144" s="2">
        <v>54</v>
      </c>
      <c r="D144" s="2">
        <f>Tabelle13[[#This Row],[g UG]]*0.718</f>
        <v>38.771999999999998</v>
      </c>
      <c r="E144" s="3">
        <v>2.1</v>
      </c>
      <c r="F144" s="6">
        <v>3.57</v>
      </c>
      <c r="G144" s="6">
        <f>Tabelle13[[#This Row],[DICKE]]-Tabelle13[[#This Row],[SCHWAMM]]</f>
        <v>1.4699999999999998</v>
      </c>
      <c r="H144" s="1">
        <v>29</v>
      </c>
      <c r="I144" s="4">
        <v>1.59</v>
      </c>
      <c r="J144" s="5">
        <v>27</v>
      </c>
      <c r="K144" s="1"/>
      <c r="L144" s="14">
        <f>IF(Tabelle13[[#This Row],[SHORE A]]&lt;35,Tabelle13[[#This Row],[SHORE A]]*1.4,Tabelle13[[#This Row],[SHORE A]]*1.37)</f>
        <v>40.599999999999994</v>
      </c>
    </row>
    <row r="145" spans="1:12" x14ac:dyDescent="0.2">
      <c r="A145" t="s">
        <v>222</v>
      </c>
      <c r="B145" s="2">
        <v>86</v>
      </c>
      <c r="C145" s="2">
        <v>64</v>
      </c>
      <c r="D145" s="2">
        <f>Tabelle13[[#This Row],[g UG]]*0.718</f>
        <v>45.951999999999998</v>
      </c>
      <c r="E145" s="3">
        <v>2</v>
      </c>
      <c r="F145" s="6">
        <v>3.68</v>
      </c>
      <c r="G145" s="6">
        <f>Tabelle13[[#This Row],[DICKE]]-Tabelle13[[#This Row],[SCHWAMM]]</f>
        <v>1.6800000000000002</v>
      </c>
      <c r="H145" s="1">
        <v>30.5</v>
      </c>
      <c r="I145" s="4">
        <v>1.2949999999999999</v>
      </c>
      <c r="J145" s="5">
        <v>21</v>
      </c>
      <c r="K145" s="1"/>
      <c r="L145" s="14">
        <f>IF(Tabelle13[[#This Row],[SHORE A]]&lt;35,Tabelle13[[#This Row],[SHORE A]]*1.4,Tabelle13[[#This Row],[SHORE A]]*1.37)</f>
        <v>42.699999999999996</v>
      </c>
    </row>
    <row r="146" spans="1:12" x14ac:dyDescent="0.2">
      <c r="A146" t="s">
        <v>238</v>
      </c>
      <c r="B146" s="2">
        <v>95</v>
      </c>
      <c r="C146" s="2">
        <v>65</v>
      </c>
      <c r="D146" s="2">
        <f>Tabelle13[[#This Row],[g UG]]*0.718</f>
        <v>46.67</v>
      </c>
      <c r="E146" s="3">
        <v>1.7</v>
      </c>
      <c r="F146" s="6">
        <v>3.47</v>
      </c>
      <c r="G146" s="6">
        <f>Tabelle13[[#This Row],[DICKE]]-Tabelle13[[#This Row],[SCHWAMM]]</f>
        <v>1.7700000000000002</v>
      </c>
      <c r="H146" s="1">
        <v>24.5</v>
      </c>
      <c r="I146" s="4">
        <v>1.76</v>
      </c>
      <c r="J146" s="5">
        <v>26.5</v>
      </c>
      <c r="K146" s="1"/>
      <c r="L146" s="14">
        <f>IF(Tabelle13[[#This Row],[SHORE A]]&lt;35,Tabelle13[[#This Row],[SHORE A]]*1.4,Tabelle13[[#This Row],[SHORE A]]*1.37)</f>
        <v>34.299999999999997</v>
      </c>
    </row>
    <row r="147" spans="1:12" x14ac:dyDescent="0.2">
      <c r="A147" t="s">
        <v>85</v>
      </c>
      <c r="B147" s="2">
        <v>99</v>
      </c>
      <c r="C147" s="2">
        <v>68</v>
      </c>
      <c r="D147" s="2">
        <f>Tabelle13[[#This Row],[g UG]]*0.718</f>
        <v>48.823999999999998</v>
      </c>
      <c r="E147" s="3">
        <v>1.9</v>
      </c>
      <c r="F147" s="6">
        <v>3.5</v>
      </c>
      <c r="G147" s="6">
        <f>Tabelle13[[#This Row],[DICKE]]-Tabelle13[[#This Row],[SCHWAMM]]</f>
        <v>1.6</v>
      </c>
      <c r="H147" s="1">
        <v>29</v>
      </c>
      <c r="I147" s="4">
        <v>1.9650000000000001</v>
      </c>
      <c r="J147" s="5">
        <v>27</v>
      </c>
      <c r="K147" s="1"/>
      <c r="L147" s="14">
        <f>IF(Tabelle13[[#This Row],[SHORE A]]&lt;35,Tabelle13[[#This Row],[SHORE A]]*1.4,Tabelle13[[#This Row],[SHORE A]]*1.37)</f>
        <v>40.599999999999994</v>
      </c>
    </row>
    <row r="148" spans="1:12" x14ac:dyDescent="0.2">
      <c r="A148" t="s">
        <v>237</v>
      </c>
      <c r="B148" s="2">
        <v>88</v>
      </c>
      <c r="C148" s="2">
        <v>58</v>
      </c>
      <c r="D148" s="2">
        <f>Tabelle13[[#This Row],[g UG]]*0.718</f>
        <v>41.643999999999998</v>
      </c>
      <c r="E148" s="3">
        <v>2.1</v>
      </c>
      <c r="F148" s="6">
        <v>3.61</v>
      </c>
      <c r="G148" s="6">
        <f>Tabelle13[[#This Row],[DICKE]]-Tabelle13[[#This Row],[SCHWAMM]]</f>
        <v>1.5099999999999998</v>
      </c>
      <c r="H148" s="1">
        <v>28.5</v>
      </c>
      <c r="I148" s="4">
        <v>1.45</v>
      </c>
      <c r="J148" s="5">
        <v>29</v>
      </c>
      <c r="K148" s="1"/>
      <c r="L148" s="14">
        <f>IF(Tabelle13[[#This Row],[SHORE A]]&lt;35,Tabelle13[[#This Row],[SHORE A]]*1.4,Tabelle13[[#This Row],[SHORE A]]*1.37)</f>
        <v>39.9</v>
      </c>
    </row>
    <row r="149" spans="1:12" x14ac:dyDescent="0.2">
      <c r="A149" t="s">
        <v>217</v>
      </c>
      <c r="B149" s="2">
        <v>110</v>
      </c>
      <c r="C149" s="2">
        <v>71</v>
      </c>
      <c r="D149" s="2">
        <f>Tabelle13[[#This Row],[g UG]]*0.718</f>
        <v>50.977999999999994</v>
      </c>
      <c r="E149" s="3">
        <v>2</v>
      </c>
      <c r="F149" s="6">
        <v>3.69</v>
      </c>
      <c r="G149" s="6">
        <f>Tabelle13[[#This Row],[DICKE]]-Tabelle13[[#This Row],[SCHWAMM]]</f>
        <v>1.69</v>
      </c>
      <c r="H149" s="1">
        <v>33.5</v>
      </c>
      <c r="I149" s="4">
        <v>1.76</v>
      </c>
      <c r="J149" s="5">
        <v>25.5</v>
      </c>
      <c r="K149" s="1"/>
      <c r="L149" s="14">
        <f>IF(Tabelle13[[#This Row],[SHORE A]]&lt;35,Tabelle13[[#This Row],[SHORE A]]*1.4,Tabelle13[[#This Row],[SHORE A]]*1.37)</f>
        <v>46.9</v>
      </c>
    </row>
    <row r="150" spans="1:12" x14ac:dyDescent="0.2">
      <c r="A150" t="s">
        <v>210</v>
      </c>
      <c r="B150" s="2">
        <v>108</v>
      </c>
      <c r="C150" s="2">
        <v>70</v>
      </c>
      <c r="D150" s="2">
        <f>Tabelle13[[#This Row],[g UG]]*0.718</f>
        <v>50.26</v>
      </c>
      <c r="E150" s="3">
        <v>2</v>
      </c>
      <c r="F150" s="6">
        <v>3.62</v>
      </c>
      <c r="G150" s="6">
        <f>Tabelle13[[#This Row],[DICKE]]-Tabelle13[[#This Row],[SCHWAMM]]</f>
        <v>1.62</v>
      </c>
      <c r="H150" s="1">
        <v>35</v>
      </c>
      <c r="I150" s="4">
        <v>1.55</v>
      </c>
      <c r="J150" s="5">
        <v>27</v>
      </c>
      <c r="K150" s="1"/>
      <c r="L150" s="14">
        <f>IF(Tabelle13[[#This Row],[SHORE A]]&lt;35,Tabelle13[[#This Row],[SHORE A]]*1.4,Tabelle13[[#This Row],[SHORE A]]*1.37)</f>
        <v>47.95</v>
      </c>
    </row>
    <row r="151" spans="1:12" x14ac:dyDescent="0.2">
      <c r="A151" t="s">
        <v>211</v>
      </c>
      <c r="B151" s="2">
        <v>109</v>
      </c>
      <c r="C151" s="2">
        <v>70</v>
      </c>
      <c r="D151" s="2">
        <f>Tabelle13[[#This Row],[g UG]]*0.718</f>
        <v>50.26</v>
      </c>
      <c r="E151" s="3">
        <v>2</v>
      </c>
      <c r="F151" s="6">
        <v>3.65</v>
      </c>
      <c r="G151" s="6">
        <f>Tabelle13[[#This Row],[DICKE]]-Tabelle13[[#This Row],[SCHWAMM]]</f>
        <v>1.65</v>
      </c>
      <c r="H151" s="1">
        <v>33.5</v>
      </c>
      <c r="I151" s="4">
        <v>1.635</v>
      </c>
      <c r="J151" s="5">
        <v>27</v>
      </c>
      <c r="K151" s="1"/>
      <c r="L151" s="14">
        <f>IF(Tabelle13[[#This Row],[SHORE A]]&lt;35,Tabelle13[[#This Row],[SHORE A]]*1.4,Tabelle13[[#This Row],[SHORE A]]*1.37)</f>
        <v>46.9</v>
      </c>
    </row>
    <row r="152" spans="1:12" x14ac:dyDescent="0.2">
      <c r="A152" t="s">
        <v>188</v>
      </c>
      <c r="B152" s="2">
        <v>102</v>
      </c>
      <c r="C152" s="2">
        <v>65</v>
      </c>
      <c r="D152" s="2">
        <f>Tabelle13[[#This Row],[g UG]]*0.718</f>
        <v>46.67</v>
      </c>
      <c r="E152" s="3">
        <v>2</v>
      </c>
      <c r="F152" s="6">
        <v>3.57</v>
      </c>
      <c r="G152" s="6">
        <f>Tabelle13[[#This Row],[DICKE]]-Tabelle13[[#This Row],[SCHWAMM]]</f>
        <v>1.5699999999999998</v>
      </c>
      <c r="H152" s="1">
        <v>33.5</v>
      </c>
      <c r="I152" s="4">
        <v>1.635</v>
      </c>
      <c r="J152" s="5">
        <v>27.5</v>
      </c>
      <c r="K152" s="1"/>
      <c r="L152" s="14">
        <f>IF(Tabelle13[[#This Row],[SHORE A]]&lt;35,Tabelle13[[#This Row],[SHORE A]]*1.4,Tabelle13[[#This Row],[SHORE A]]*1.37)</f>
        <v>46.9</v>
      </c>
    </row>
    <row r="153" spans="1:12" x14ac:dyDescent="0.2">
      <c r="A153" t="s">
        <v>209</v>
      </c>
      <c r="B153" s="2">
        <v>105</v>
      </c>
      <c r="C153" s="2">
        <v>67</v>
      </c>
      <c r="D153" s="2">
        <f>Tabelle13[[#This Row],[g UG]]*0.718</f>
        <v>48.105999999999995</v>
      </c>
      <c r="E153" s="3">
        <v>2</v>
      </c>
      <c r="F153" s="6">
        <v>3.57</v>
      </c>
      <c r="G153" s="6">
        <f>Tabelle13[[#This Row],[DICKE]]-Tabelle13[[#This Row],[SCHWAMM]]</f>
        <v>1.5699999999999998</v>
      </c>
      <c r="H153" s="1">
        <v>33.5</v>
      </c>
      <c r="I153" s="4">
        <v>1.425</v>
      </c>
      <c r="J153" s="5">
        <v>26</v>
      </c>
      <c r="K153" s="1"/>
      <c r="L153" s="14">
        <f>IF(Tabelle13[[#This Row],[SHORE A]]&lt;35,Tabelle13[[#This Row],[SHORE A]]*1.4,Tabelle13[[#This Row],[SHORE A]]*1.37)</f>
        <v>46.9</v>
      </c>
    </row>
    <row r="154" spans="1:12" x14ac:dyDescent="0.2">
      <c r="A154" t="s">
        <v>86</v>
      </c>
      <c r="B154" s="2">
        <v>114</v>
      </c>
      <c r="C154" s="2">
        <v>75</v>
      </c>
      <c r="D154" s="2">
        <f>Tabelle13[[#This Row],[g UG]]*0.718</f>
        <v>53.849999999999994</v>
      </c>
      <c r="E154" s="3">
        <v>2</v>
      </c>
      <c r="F154" s="6">
        <v>3.5</v>
      </c>
      <c r="G154" s="6">
        <f>Tabelle13[[#This Row],[DICKE]]-Tabelle13[[#This Row],[SCHWAMM]]</f>
        <v>1.5</v>
      </c>
      <c r="H154" s="1">
        <v>29</v>
      </c>
      <c r="I154" s="4">
        <v>1.72</v>
      </c>
      <c r="J154" s="5">
        <v>27.5</v>
      </c>
      <c r="K154" s="1"/>
      <c r="L154" s="14">
        <f>IF(Tabelle13[[#This Row],[SHORE A]]&lt;35,Tabelle13[[#This Row],[SHORE A]]*1.4,Tabelle13[[#This Row],[SHORE A]]*1.37)</f>
        <v>40.599999999999994</v>
      </c>
    </row>
    <row r="155" spans="1:12" x14ac:dyDescent="0.2">
      <c r="A155" t="s">
        <v>87</v>
      </c>
      <c r="B155" s="2">
        <v>107</v>
      </c>
      <c r="C155" s="2">
        <v>71</v>
      </c>
      <c r="D155" s="2">
        <f>Tabelle13[[#This Row],[g UG]]*0.718</f>
        <v>50.977999999999994</v>
      </c>
      <c r="E155" s="3">
        <v>2</v>
      </c>
      <c r="F155" s="6">
        <v>3.5</v>
      </c>
      <c r="G155" s="6">
        <f>Tabelle13[[#This Row],[DICKE]]-Tabelle13[[#This Row],[SCHWAMM]]</f>
        <v>1.5</v>
      </c>
      <c r="H155" s="1">
        <v>34</v>
      </c>
      <c r="I155" s="4">
        <v>1.7050000000000001</v>
      </c>
      <c r="J155" s="5">
        <v>26.5</v>
      </c>
      <c r="K155" s="1"/>
      <c r="L155" s="14">
        <f>IF(Tabelle13[[#This Row],[SHORE A]]&lt;35,Tabelle13[[#This Row],[SHORE A]]*1.4,Tabelle13[[#This Row],[SHORE A]]*1.37)</f>
        <v>47.599999999999994</v>
      </c>
    </row>
    <row r="156" spans="1:12" x14ac:dyDescent="0.2">
      <c r="A156" t="s">
        <v>181</v>
      </c>
      <c r="B156" s="2">
        <v>116</v>
      </c>
      <c r="C156" s="2">
        <v>77</v>
      </c>
      <c r="D156" s="2">
        <f>Tabelle13[[#This Row],[g UG]]*0.718</f>
        <v>55.286000000000001</v>
      </c>
      <c r="E156" s="3">
        <v>2.1</v>
      </c>
      <c r="F156" s="6">
        <v>3.81</v>
      </c>
      <c r="G156" s="6">
        <f>Tabelle13[[#This Row],[DICKE]]-Tabelle13[[#This Row],[SCHWAMM]]</f>
        <v>1.71</v>
      </c>
      <c r="H156" s="1">
        <v>35.5</v>
      </c>
      <c r="I156" s="4">
        <v>1.7</v>
      </c>
      <c r="J156" s="5">
        <v>27</v>
      </c>
      <c r="K156" s="1"/>
      <c r="L156" s="14">
        <f>IF(Tabelle13[[#This Row],[SHORE A]]&lt;35,Tabelle13[[#This Row],[SHORE A]]*1.4,Tabelle13[[#This Row],[SHORE A]]*1.37)</f>
        <v>48.635000000000005</v>
      </c>
    </row>
    <row r="157" spans="1:12" x14ac:dyDescent="0.2">
      <c r="A157" t="s">
        <v>88</v>
      </c>
      <c r="B157" s="2">
        <v>111</v>
      </c>
      <c r="C157" s="2">
        <v>73</v>
      </c>
      <c r="D157" s="2">
        <f>Tabelle13[[#This Row],[g UG]]*0.718</f>
        <v>52.414000000000001</v>
      </c>
      <c r="E157" s="3">
        <v>1.9</v>
      </c>
      <c r="F157" s="6">
        <v>3.6</v>
      </c>
      <c r="G157" s="6">
        <f>Tabelle13[[#This Row],[DICKE]]-Tabelle13[[#This Row],[SCHWAMM]]</f>
        <v>1.7000000000000002</v>
      </c>
      <c r="H157" s="1">
        <v>31.5</v>
      </c>
      <c r="I157" s="4">
        <v>1.595</v>
      </c>
      <c r="J157" s="5">
        <v>27.5</v>
      </c>
      <c r="K157" s="1"/>
      <c r="L157" s="14">
        <f>IF(Tabelle13[[#This Row],[SHORE A]]&lt;35,Tabelle13[[#This Row],[SHORE A]]*1.4,Tabelle13[[#This Row],[SHORE A]]*1.37)</f>
        <v>44.099999999999994</v>
      </c>
    </row>
    <row r="158" spans="1:12" x14ac:dyDescent="0.2">
      <c r="A158" t="s">
        <v>166</v>
      </c>
      <c r="B158" s="2">
        <v>109</v>
      </c>
      <c r="C158" s="2">
        <v>68</v>
      </c>
      <c r="D158" s="2">
        <f>Tabelle13[[#This Row],[g UG]]*0.718</f>
        <v>48.823999999999998</v>
      </c>
      <c r="E158" s="3">
        <v>2</v>
      </c>
      <c r="F158" s="6">
        <v>3.61</v>
      </c>
      <c r="G158" s="6">
        <f>Tabelle13[[#This Row],[DICKE]]-Tabelle13[[#This Row],[SCHWAMM]]</f>
        <v>1.6099999999999999</v>
      </c>
      <c r="H158" s="1">
        <v>30.5</v>
      </c>
      <c r="I158" s="4">
        <v>1.8149999999999999</v>
      </c>
      <c r="J158" s="5">
        <v>16.5</v>
      </c>
      <c r="K158" s="1"/>
      <c r="L158" s="14">
        <f>IF(Tabelle13[[#This Row],[SHORE A]]&lt;35,Tabelle13[[#This Row],[SHORE A]]*1.4,Tabelle13[[#This Row],[SHORE A]]*1.37)</f>
        <v>42.699999999999996</v>
      </c>
    </row>
    <row r="159" spans="1:12" x14ac:dyDescent="0.2">
      <c r="A159" t="s">
        <v>213</v>
      </c>
      <c r="B159" s="2">
        <v>106</v>
      </c>
      <c r="C159" s="2">
        <v>64</v>
      </c>
      <c r="D159" s="2">
        <f>Tabelle13[[#This Row],[g UG]]*0.718</f>
        <v>45.951999999999998</v>
      </c>
      <c r="E159" s="3">
        <v>2</v>
      </c>
      <c r="F159" s="6">
        <v>3.55</v>
      </c>
      <c r="G159" s="6">
        <f>Tabelle13[[#This Row],[DICKE]]-Tabelle13[[#This Row],[SCHWAMM]]</f>
        <v>1.5499999999999998</v>
      </c>
      <c r="H159" s="1">
        <v>30.5</v>
      </c>
      <c r="I159" s="4">
        <v>1.75</v>
      </c>
      <c r="J159" s="5">
        <v>22.5</v>
      </c>
      <c r="K159" s="1"/>
      <c r="L159" s="14">
        <f>IF(Tabelle13[[#This Row],[SHORE A]]&lt;35,Tabelle13[[#This Row],[SHORE A]]*1.4,Tabelle13[[#This Row],[SHORE A]]*1.37)</f>
        <v>42.699999999999996</v>
      </c>
    </row>
    <row r="160" spans="1:12" x14ac:dyDescent="0.2">
      <c r="A160" t="s">
        <v>274</v>
      </c>
      <c r="B160" s="2">
        <v>108</v>
      </c>
      <c r="C160" s="2">
        <v>66</v>
      </c>
      <c r="D160" s="2">
        <f>Tabelle13[[#This Row],[g UG]]*0.718</f>
        <v>47.387999999999998</v>
      </c>
      <c r="E160" s="3">
        <v>2.2999999999999998</v>
      </c>
      <c r="F160" s="6">
        <v>3.78</v>
      </c>
      <c r="G160" s="6">
        <f>Tabelle13[[#This Row],[DICKE]]-Tabelle13[[#This Row],[SCHWAMM]]</f>
        <v>1.48</v>
      </c>
      <c r="H160" s="1">
        <v>35</v>
      </c>
      <c r="I160" s="4">
        <v>1.585</v>
      </c>
      <c r="J160" s="5">
        <v>25.5</v>
      </c>
      <c r="K160" s="1"/>
      <c r="L160" s="14">
        <f>IF(Tabelle13[[#This Row],[SHORE A]]&lt;35,Tabelle13[[#This Row],[SHORE A]]*1.4,Tabelle13[[#This Row],[SHORE A]]*1.37)</f>
        <v>47.95</v>
      </c>
    </row>
    <row r="161" spans="1:12" x14ac:dyDescent="0.2">
      <c r="A161" t="s">
        <v>272</v>
      </c>
      <c r="B161" s="2">
        <v>107</v>
      </c>
      <c r="C161" s="2">
        <v>66</v>
      </c>
      <c r="D161" s="2">
        <f>Tabelle13[[#This Row],[g UG]]*0.718</f>
        <v>47.387999999999998</v>
      </c>
      <c r="E161" s="3">
        <v>2</v>
      </c>
      <c r="F161" s="6">
        <v>3.6</v>
      </c>
      <c r="G161" s="6">
        <f>Tabelle13[[#This Row],[DICKE]]-Tabelle13[[#This Row],[SCHWAMM]]</f>
        <v>1.6</v>
      </c>
      <c r="H161" s="1">
        <v>31</v>
      </c>
      <c r="I161" s="4">
        <v>1.72</v>
      </c>
      <c r="J161" s="5">
        <v>26.5</v>
      </c>
      <c r="K161" s="1"/>
      <c r="L161" s="14">
        <f>IF(Tabelle13[[#This Row],[SHORE A]]&lt;35,Tabelle13[[#This Row],[SHORE A]]*1.4,Tabelle13[[#This Row],[SHORE A]]*1.37)</f>
        <v>43.4</v>
      </c>
    </row>
    <row r="162" spans="1:12" x14ac:dyDescent="0.2">
      <c r="A162" t="s">
        <v>89</v>
      </c>
      <c r="B162" s="2">
        <v>107</v>
      </c>
      <c r="C162" s="2">
        <v>61</v>
      </c>
      <c r="D162" s="2">
        <f>Tabelle13[[#This Row],[g UG]]*0.718</f>
        <v>43.798000000000002</v>
      </c>
      <c r="E162" s="3">
        <v>2</v>
      </c>
      <c r="F162" s="6">
        <v>3.3</v>
      </c>
      <c r="G162" s="6">
        <f>Tabelle13[[#This Row],[DICKE]]-Tabelle13[[#This Row],[SCHWAMM]]</f>
        <v>1.2999999999999998</v>
      </c>
      <c r="H162" s="1">
        <v>26.5</v>
      </c>
      <c r="I162" s="4">
        <v>1.7549999999999999</v>
      </c>
      <c r="J162" s="5">
        <v>28</v>
      </c>
      <c r="K162" s="1"/>
      <c r="L162" s="14">
        <f>IF(Tabelle13[[#This Row],[SHORE A]]&lt;35,Tabelle13[[#This Row],[SHORE A]]*1.4,Tabelle13[[#This Row],[SHORE A]]*1.37)</f>
        <v>37.099999999999994</v>
      </c>
    </row>
    <row r="163" spans="1:12" x14ac:dyDescent="0.2">
      <c r="A163" t="s">
        <v>90</v>
      </c>
      <c r="B163" s="2">
        <v>111</v>
      </c>
      <c r="C163" s="2">
        <v>66</v>
      </c>
      <c r="D163" s="2">
        <f>Tabelle13[[#This Row],[g UG]]*0.718</f>
        <v>47.387999999999998</v>
      </c>
      <c r="E163" s="3">
        <v>2</v>
      </c>
      <c r="F163" s="6">
        <v>3.6</v>
      </c>
      <c r="G163" s="6">
        <f>Tabelle13[[#This Row],[DICKE]]-Tabelle13[[#This Row],[SCHWAMM]]</f>
        <v>1.6</v>
      </c>
      <c r="H163" s="1">
        <v>32.5</v>
      </c>
      <c r="I163" s="4">
        <v>1.385</v>
      </c>
      <c r="J163" s="5">
        <v>27</v>
      </c>
      <c r="K163" s="1"/>
      <c r="L163" s="14">
        <f>IF(Tabelle13[[#This Row],[SHORE A]]&lt;35,Tabelle13[[#This Row],[SHORE A]]*1.4,Tabelle13[[#This Row],[SHORE A]]*1.37)</f>
        <v>45.5</v>
      </c>
    </row>
    <row r="164" spans="1:12" x14ac:dyDescent="0.2">
      <c r="A164" t="s">
        <v>251</v>
      </c>
      <c r="B164" s="2">
        <v>81</v>
      </c>
      <c r="C164" s="2">
        <v>53</v>
      </c>
      <c r="D164" s="2">
        <f>Tabelle13[[#This Row],[g UG]]*0.718</f>
        <v>38.054000000000002</v>
      </c>
      <c r="E164" s="3">
        <v>2</v>
      </c>
      <c r="F164" s="6">
        <v>3.6</v>
      </c>
      <c r="G164" s="6">
        <f>Tabelle13[[#This Row],[DICKE]]-Tabelle13[[#This Row],[SCHWAMM]]</f>
        <v>1.6</v>
      </c>
      <c r="H164" s="1">
        <v>26.5</v>
      </c>
      <c r="I164" s="4">
        <v>1.4350000000000001</v>
      </c>
      <c r="J164" s="5">
        <v>25.5</v>
      </c>
      <c r="K164" s="1"/>
      <c r="L164" s="14">
        <f>IF(Tabelle13[[#This Row],[SHORE A]]&lt;35,Tabelle13[[#This Row],[SHORE A]]*1.4,Tabelle13[[#This Row],[SHORE A]]*1.37)</f>
        <v>37.099999999999994</v>
      </c>
    </row>
    <row r="165" spans="1:12" x14ac:dyDescent="0.2">
      <c r="A165" t="s">
        <v>91</v>
      </c>
      <c r="B165" s="2">
        <v>95</v>
      </c>
      <c r="C165" s="2">
        <v>67</v>
      </c>
      <c r="D165" s="2">
        <f>Tabelle13[[#This Row],[g UG]]*0.718</f>
        <v>48.105999999999995</v>
      </c>
      <c r="E165" s="3">
        <v>2</v>
      </c>
      <c r="F165" s="6">
        <v>3.3</v>
      </c>
      <c r="G165" s="6">
        <f>Tabelle13[[#This Row],[DICKE]]-Tabelle13[[#This Row],[SCHWAMM]]</f>
        <v>1.2999999999999998</v>
      </c>
      <c r="H165" s="1">
        <v>32.5</v>
      </c>
      <c r="I165" s="4">
        <v>1.53</v>
      </c>
      <c r="J165" s="5">
        <v>20.5</v>
      </c>
      <c r="K165" s="1"/>
      <c r="L165" s="14">
        <f>IF(Tabelle13[[#This Row],[SHORE A]]&lt;35,Tabelle13[[#This Row],[SHORE A]]*1.4,Tabelle13[[#This Row],[SHORE A]]*1.37)</f>
        <v>45.5</v>
      </c>
    </row>
    <row r="166" spans="1:12" x14ac:dyDescent="0.2">
      <c r="A166" t="s">
        <v>92</v>
      </c>
      <c r="B166" s="2">
        <v>85</v>
      </c>
      <c r="C166" s="2">
        <v>55</v>
      </c>
      <c r="D166" s="2">
        <f>Tabelle13[[#This Row],[g UG]]*0.718</f>
        <v>39.489999999999995</v>
      </c>
      <c r="E166" s="3">
        <v>1.9</v>
      </c>
      <c r="F166" s="6">
        <v>3.4</v>
      </c>
      <c r="G166" s="6">
        <f>Tabelle13[[#This Row],[DICKE]]-Tabelle13[[#This Row],[SCHWAMM]]</f>
        <v>1.5</v>
      </c>
      <c r="H166" s="1">
        <v>26</v>
      </c>
      <c r="I166" s="4">
        <v>1.58</v>
      </c>
      <c r="J166" s="5">
        <v>27.5</v>
      </c>
      <c r="K166" s="1"/>
      <c r="L166" s="14">
        <f>IF(Tabelle13[[#This Row],[SHORE A]]&lt;35,Tabelle13[[#This Row],[SHORE A]]*1.4,Tabelle13[[#This Row],[SHORE A]]*1.37)</f>
        <v>36.4</v>
      </c>
    </row>
    <row r="167" spans="1:12" x14ac:dyDescent="0.2">
      <c r="A167" t="s">
        <v>93</v>
      </c>
      <c r="B167" s="2">
        <v>103</v>
      </c>
      <c r="C167" s="2">
        <v>74</v>
      </c>
      <c r="D167" s="2">
        <f>Tabelle13[[#This Row],[g UG]]*0.718</f>
        <v>53.131999999999998</v>
      </c>
      <c r="E167" s="3">
        <v>2</v>
      </c>
      <c r="F167" s="6">
        <v>3.8</v>
      </c>
      <c r="G167" s="6">
        <f>Tabelle13[[#This Row],[DICKE]]-Tabelle13[[#This Row],[SCHWAMM]]</f>
        <v>1.7999999999999998</v>
      </c>
      <c r="H167" s="1">
        <v>33</v>
      </c>
      <c r="I167" s="4">
        <v>1.835</v>
      </c>
      <c r="J167" s="5">
        <v>29.5</v>
      </c>
      <c r="K167" s="1"/>
      <c r="L167" s="14">
        <f>IF(Tabelle13[[#This Row],[SHORE A]]&lt;35,Tabelle13[[#This Row],[SHORE A]]*1.4,Tabelle13[[#This Row],[SHORE A]]*1.37)</f>
        <v>46.199999999999996</v>
      </c>
    </row>
    <row r="168" spans="1:12" x14ac:dyDescent="0.2">
      <c r="A168" t="s">
        <v>94</v>
      </c>
      <c r="B168" s="2">
        <v>81</v>
      </c>
      <c r="C168" s="2">
        <v>53</v>
      </c>
      <c r="D168" s="2">
        <f>Tabelle13[[#This Row],[g UG]]*0.718</f>
        <v>38.054000000000002</v>
      </c>
      <c r="E168" s="3">
        <v>1.8</v>
      </c>
      <c r="F168" s="6">
        <v>3.3</v>
      </c>
      <c r="G168" s="6">
        <f>Tabelle13[[#This Row],[DICKE]]-Tabelle13[[#This Row],[SCHWAMM]]</f>
        <v>1.4999999999999998</v>
      </c>
      <c r="H168" s="1">
        <v>28.5</v>
      </c>
      <c r="I168" s="4">
        <v>1.365</v>
      </c>
      <c r="J168" s="5">
        <v>18.5</v>
      </c>
      <c r="K168" s="1"/>
      <c r="L168" s="14">
        <f>IF(Tabelle13[[#This Row],[SHORE A]]&lt;35,Tabelle13[[#This Row],[SHORE A]]*1.4,Tabelle13[[#This Row],[SHORE A]]*1.37)</f>
        <v>39.9</v>
      </c>
    </row>
    <row r="169" spans="1:12" x14ac:dyDescent="0.2">
      <c r="A169" t="s">
        <v>95</v>
      </c>
      <c r="B169" s="2">
        <v>110</v>
      </c>
      <c r="C169" s="2">
        <v>71</v>
      </c>
      <c r="D169" s="2">
        <f>Tabelle13[[#This Row],[g UG]]*0.718</f>
        <v>50.977999999999994</v>
      </c>
      <c r="E169" s="3">
        <v>2</v>
      </c>
      <c r="F169" s="6">
        <v>3.4</v>
      </c>
      <c r="G169" s="6">
        <f>Tabelle13[[#This Row],[DICKE]]-Tabelle13[[#This Row],[SCHWAMM]]</f>
        <v>1.4</v>
      </c>
      <c r="H169" s="1">
        <v>36.5</v>
      </c>
      <c r="I169" s="4">
        <v>1.9350000000000001</v>
      </c>
      <c r="J169" s="5">
        <v>11.5</v>
      </c>
      <c r="K169" s="1"/>
      <c r="L169" s="14">
        <f>IF(Tabelle13[[#This Row],[SHORE A]]&lt;35,Tabelle13[[#This Row],[SHORE A]]*1.4,Tabelle13[[#This Row],[SHORE A]]*1.37)</f>
        <v>50.005000000000003</v>
      </c>
    </row>
    <row r="170" spans="1:12" x14ac:dyDescent="0.2">
      <c r="A170" t="s">
        <v>96</v>
      </c>
      <c r="B170" s="2">
        <v>105</v>
      </c>
      <c r="C170" s="2">
        <v>67</v>
      </c>
      <c r="D170" s="2">
        <f>Tabelle13[[#This Row],[g UG]]*0.718</f>
        <v>48.105999999999995</v>
      </c>
      <c r="E170" s="3">
        <v>2</v>
      </c>
      <c r="F170" s="6">
        <v>3.4</v>
      </c>
      <c r="G170" s="6">
        <f>Tabelle13[[#This Row],[DICKE]]-Tabelle13[[#This Row],[SCHWAMM]]</f>
        <v>1.4</v>
      </c>
      <c r="H170" s="1">
        <v>32.5</v>
      </c>
      <c r="I170" s="4">
        <v>1.81</v>
      </c>
      <c r="J170" s="5">
        <v>18</v>
      </c>
      <c r="K170" s="1"/>
      <c r="L170" s="14">
        <f>IF(Tabelle13[[#This Row],[SHORE A]]&lt;35,Tabelle13[[#This Row],[SHORE A]]*1.4,Tabelle13[[#This Row],[SHORE A]]*1.37)</f>
        <v>45.5</v>
      </c>
    </row>
    <row r="171" spans="1:12" x14ac:dyDescent="0.2">
      <c r="A171" t="s">
        <v>97</v>
      </c>
      <c r="B171" s="2">
        <v>93</v>
      </c>
      <c r="C171" s="2">
        <v>54</v>
      </c>
      <c r="D171" s="2">
        <f>Tabelle13[[#This Row],[g UG]]*0.718</f>
        <v>38.771999999999998</v>
      </c>
      <c r="E171" s="3">
        <v>2</v>
      </c>
      <c r="F171" s="6">
        <v>3.2</v>
      </c>
      <c r="G171" s="6">
        <f>Tabelle13[[#This Row],[DICKE]]-Tabelle13[[#This Row],[SCHWAMM]]</f>
        <v>1.2000000000000002</v>
      </c>
      <c r="H171" s="1">
        <v>24.5</v>
      </c>
      <c r="I171" s="4">
        <v>1.89</v>
      </c>
      <c r="J171" s="5">
        <v>16.5</v>
      </c>
      <c r="K171" s="1"/>
      <c r="L171" s="14">
        <f>IF(Tabelle13[[#This Row],[SHORE A]]&lt;35,Tabelle13[[#This Row],[SHORE A]]*1.4,Tabelle13[[#This Row],[SHORE A]]*1.37)</f>
        <v>34.299999999999997</v>
      </c>
    </row>
    <row r="172" spans="1:12" x14ac:dyDescent="0.2">
      <c r="A172" t="s">
        <v>180</v>
      </c>
      <c r="B172" s="2">
        <v>104</v>
      </c>
      <c r="C172" s="2">
        <v>67</v>
      </c>
      <c r="D172" s="2">
        <f>Tabelle13[[#This Row],[g UG]]*0.718</f>
        <v>48.105999999999995</v>
      </c>
      <c r="E172" s="3">
        <v>2</v>
      </c>
      <c r="F172" s="6">
        <v>3.6</v>
      </c>
      <c r="G172" s="6">
        <f>Tabelle13[[#This Row],[DICKE]]-Tabelle13[[#This Row],[SCHWAMM]]</f>
        <v>1.6</v>
      </c>
      <c r="H172" s="1">
        <v>32.5</v>
      </c>
      <c r="I172" s="4">
        <v>1.5049999999999999</v>
      </c>
      <c r="J172" s="5">
        <v>23.5</v>
      </c>
      <c r="K172" s="1"/>
      <c r="L172" s="14">
        <f>IF(Tabelle13[[#This Row],[SHORE A]]&lt;35,Tabelle13[[#This Row],[SHORE A]]*1.4,Tabelle13[[#This Row],[SHORE A]]*1.37)</f>
        <v>45.5</v>
      </c>
    </row>
    <row r="173" spans="1:12" x14ac:dyDescent="0.2">
      <c r="A173" t="s">
        <v>212</v>
      </c>
      <c r="B173" s="2">
        <v>106</v>
      </c>
      <c r="C173" s="2">
        <v>70</v>
      </c>
      <c r="D173" s="2">
        <f>Tabelle13[[#This Row],[g UG]]*0.718</f>
        <v>50.26</v>
      </c>
      <c r="E173" s="3">
        <v>2</v>
      </c>
      <c r="F173" s="6">
        <v>3.71</v>
      </c>
      <c r="G173" s="6">
        <f>Tabelle13[[#This Row],[DICKE]]-Tabelle13[[#This Row],[SCHWAMM]]</f>
        <v>1.71</v>
      </c>
      <c r="H173" s="1">
        <v>33</v>
      </c>
      <c r="I173" s="4">
        <v>1.7150000000000001</v>
      </c>
      <c r="J173" s="5">
        <v>24</v>
      </c>
      <c r="K173" s="1"/>
      <c r="L173" s="14">
        <f>IF(Tabelle13[[#This Row],[SHORE A]]&lt;35,Tabelle13[[#This Row],[SHORE A]]*1.4,Tabelle13[[#This Row],[SHORE A]]*1.37)</f>
        <v>46.199999999999996</v>
      </c>
    </row>
    <row r="174" spans="1:12" x14ac:dyDescent="0.2">
      <c r="A174" t="s">
        <v>98</v>
      </c>
      <c r="B174" s="2">
        <v>104</v>
      </c>
      <c r="C174" s="2">
        <v>70</v>
      </c>
      <c r="D174" s="2">
        <f>Tabelle13[[#This Row],[g UG]]*0.718</f>
        <v>50.26</v>
      </c>
      <c r="E174" s="3">
        <v>2</v>
      </c>
      <c r="F174" s="6">
        <v>3.6</v>
      </c>
      <c r="G174" s="6">
        <f>Tabelle13[[#This Row],[DICKE]]-Tabelle13[[#This Row],[SCHWAMM]]</f>
        <v>1.6</v>
      </c>
      <c r="H174" s="1">
        <v>35.5</v>
      </c>
      <c r="I174" s="4">
        <v>1.7749999999999999</v>
      </c>
      <c r="J174" s="5">
        <v>27</v>
      </c>
      <c r="K174" s="1"/>
      <c r="L174" s="14">
        <f>IF(Tabelle13[[#This Row],[SHORE A]]&lt;35,Tabelle13[[#This Row],[SHORE A]]*1.4,Tabelle13[[#This Row],[SHORE A]]*1.37)</f>
        <v>48.635000000000005</v>
      </c>
    </row>
    <row r="175" spans="1:12" x14ac:dyDescent="0.2">
      <c r="A175" t="s">
        <v>99</v>
      </c>
      <c r="B175" s="2">
        <v>96</v>
      </c>
      <c r="C175" s="2">
        <v>62</v>
      </c>
      <c r="D175" s="2">
        <f>Tabelle13[[#This Row],[g UG]]*0.718</f>
        <v>44.515999999999998</v>
      </c>
      <c r="E175" s="3">
        <v>2</v>
      </c>
      <c r="F175" s="6">
        <v>3.65</v>
      </c>
      <c r="G175" s="6">
        <f>Tabelle13[[#This Row],[DICKE]]-Tabelle13[[#This Row],[SCHWAMM]]</f>
        <v>1.65</v>
      </c>
      <c r="H175" s="1">
        <v>28.5</v>
      </c>
      <c r="I175" s="4">
        <v>1.63</v>
      </c>
      <c r="J175" s="5">
        <v>29</v>
      </c>
      <c r="K175" s="1"/>
      <c r="L175" s="14">
        <f>IF(Tabelle13[[#This Row],[SHORE A]]&lt;35,Tabelle13[[#This Row],[SHORE A]]*1.4,Tabelle13[[#This Row],[SHORE A]]*1.37)</f>
        <v>39.9</v>
      </c>
    </row>
    <row r="176" spans="1:12" x14ac:dyDescent="0.2">
      <c r="A176" t="s">
        <v>100</v>
      </c>
      <c r="B176" s="2">
        <v>103</v>
      </c>
      <c r="C176" s="2">
        <v>69</v>
      </c>
      <c r="D176" s="2">
        <f>Tabelle13[[#This Row],[g UG]]*0.718</f>
        <v>49.542000000000002</v>
      </c>
      <c r="E176" s="3">
        <v>2</v>
      </c>
      <c r="F176" s="6">
        <v>3.7</v>
      </c>
      <c r="G176" s="6">
        <f>Tabelle13[[#This Row],[DICKE]]-Tabelle13[[#This Row],[SCHWAMM]]</f>
        <v>1.7000000000000002</v>
      </c>
      <c r="H176" s="1">
        <v>31.5</v>
      </c>
      <c r="I176" s="4">
        <v>1.5249999999999999</v>
      </c>
      <c r="J176" s="5">
        <v>29</v>
      </c>
      <c r="K176" s="1"/>
      <c r="L176" s="14">
        <f>IF(Tabelle13[[#This Row],[SHORE A]]&lt;35,Tabelle13[[#This Row],[SHORE A]]*1.4,Tabelle13[[#This Row],[SHORE A]]*1.37)</f>
        <v>44.099999999999994</v>
      </c>
    </row>
    <row r="177" spans="1:12" x14ac:dyDescent="0.2">
      <c r="A177" t="s">
        <v>101</v>
      </c>
      <c r="B177" s="2">
        <v>96</v>
      </c>
      <c r="C177" s="2">
        <v>60</v>
      </c>
      <c r="D177" s="2">
        <f>Tabelle13[[#This Row],[g UG]]*0.718</f>
        <v>43.08</v>
      </c>
      <c r="E177" s="3">
        <v>2</v>
      </c>
      <c r="F177" s="6">
        <v>3.5</v>
      </c>
      <c r="G177" s="6">
        <f>Tabelle13[[#This Row],[DICKE]]-Tabelle13[[#This Row],[SCHWAMM]]</f>
        <v>1.5</v>
      </c>
      <c r="H177" s="1">
        <v>31</v>
      </c>
      <c r="I177" s="4">
        <v>1.8149999999999999</v>
      </c>
      <c r="J177" s="5">
        <v>27.5</v>
      </c>
      <c r="K177" s="1"/>
      <c r="L177" s="14">
        <f>IF(Tabelle13[[#This Row],[SHORE A]]&lt;35,Tabelle13[[#This Row],[SHORE A]]*1.4,Tabelle13[[#This Row],[SHORE A]]*1.37)</f>
        <v>43.4</v>
      </c>
    </row>
    <row r="178" spans="1:12" x14ac:dyDescent="0.2">
      <c r="A178" t="s">
        <v>102</v>
      </c>
      <c r="B178" s="2">
        <v>115</v>
      </c>
      <c r="C178" s="2">
        <v>66</v>
      </c>
      <c r="D178" s="2">
        <f>Tabelle13[[#This Row],[g UG]]*0.718</f>
        <v>47.387999999999998</v>
      </c>
      <c r="E178" s="3">
        <v>2</v>
      </c>
      <c r="F178" s="6">
        <v>3.4</v>
      </c>
      <c r="G178" s="6">
        <f>Tabelle13[[#This Row],[DICKE]]-Tabelle13[[#This Row],[SCHWAMM]]</f>
        <v>1.4</v>
      </c>
      <c r="H178" s="1">
        <v>33.5</v>
      </c>
      <c r="I178" s="4">
        <v>1.41</v>
      </c>
      <c r="J178" s="5">
        <v>27.5</v>
      </c>
      <c r="K178" s="1"/>
      <c r="L178" s="14">
        <f>IF(Tabelle13[[#This Row],[SHORE A]]&lt;35,Tabelle13[[#This Row],[SHORE A]]*1.4,Tabelle13[[#This Row],[SHORE A]]*1.37)</f>
        <v>46.9</v>
      </c>
    </row>
    <row r="179" spans="1:12" x14ac:dyDescent="0.2">
      <c r="A179" t="s">
        <v>103</v>
      </c>
      <c r="B179" s="2">
        <v>94</v>
      </c>
      <c r="C179" s="2">
        <v>58</v>
      </c>
      <c r="D179" s="2">
        <f>Tabelle13[[#This Row],[g UG]]*0.718</f>
        <v>41.643999999999998</v>
      </c>
      <c r="E179" s="3">
        <v>2</v>
      </c>
      <c r="F179" s="6">
        <v>3.4</v>
      </c>
      <c r="G179" s="6">
        <f>Tabelle13[[#This Row],[DICKE]]-Tabelle13[[#This Row],[SCHWAMM]]</f>
        <v>1.4</v>
      </c>
      <c r="H179" s="1">
        <v>25</v>
      </c>
      <c r="I179" s="4">
        <v>1.88</v>
      </c>
      <c r="J179" s="5">
        <v>27</v>
      </c>
      <c r="K179" s="1"/>
      <c r="L179" s="14">
        <f>IF(Tabelle13[[#This Row],[SHORE A]]&lt;35,Tabelle13[[#This Row],[SHORE A]]*1.4,Tabelle13[[#This Row],[SHORE A]]*1.37)</f>
        <v>35</v>
      </c>
    </row>
    <row r="180" spans="1:12" x14ac:dyDescent="0.2">
      <c r="A180" t="s">
        <v>104</v>
      </c>
      <c r="B180" s="2">
        <v>108</v>
      </c>
      <c r="C180" s="2">
        <v>72</v>
      </c>
      <c r="D180" s="2">
        <f>Tabelle13[[#This Row],[g UG]]*0.718</f>
        <v>51.695999999999998</v>
      </c>
      <c r="E180" s="3">
        <v>2</v>
      </c>
      <c r="F180" s="6">
        <v>3.7</v>
      </c>
      <c r="G180" s="6">
        <f>Tabelle13[[#This Row],[DICKE]]-Tabelle13[[#This Row],[SCHWAMM]]</f>
        <v>1.7000000000000002</v>
      </c>
      <c r="H180" s="1">
        <v>31.5</v>
      </c>
      <c r="I180" s="4">
        <v>1.415</v>
      </c>
      <c r="J180" s="5">
        <v>27</v>
      </c>
      <c r="K180" s="1"/>
      <c r="L180" s="14">
        <f>IF(Tabelle13[[#This Row],[SHORE A]]&lt;35,Tabelle13[[#This Row],[SHORE A]]*1.4,Tabelle13[[#This Row],[SHORE A]]*1.37)</f>
        <v>44.099999999999994</v>
      </c>
    </row>
    <row r="181" spans="1:12" x14ac:dyDescent="0.2">
      <c r="A181" t="s">
        <v>105</v>
      </c>
      <c r="B181" s="2">
        <v>105</v>
      </c>
      <c r="C181" s="2">
        <v>70</v>
      </c>
      <c r="D181" s="2">
        <f>Tabelle13[[#This Row],[g UG]]*0.718</f>
        <v>50.26</v>
      </c>
      <c r="E181" s="3">
        <v>2</v>
      </c>
      <c r="F181" s="6">
        <v>3.71</v>
      </c>
      <c r="G181" s="6">
        <f>Tabelle13[[#This Row],[DICKE]]-Tabelle13[[#This Row],[SCHWAMM]]</f>
        <v>1.71</v>
      </c>
      <c r="H181" s="1">
        <v>31</v>
      </c>
      <c r="I181" s="4">
        <v>1.4450000000000001</v>
      </c>
      <c r="J181" s="5">
        <v>25.5</v>
      </c>
      <c r="K181" s="1"/>
      <c r="L181" s="14">
        <f>IF(Tabelle13[[#This Row],[SHORE A]]&lt;35,Tabelle13[[#This Row],[SHORE A]]*1.4,Tabelle13[[#This Row],[SHORE A]]*1.37)</f>
        <v>43.4</v>
      </c>
    </row>
    <row r="182" spans="1:12" x14ac:dyDescent="0.2">
      <c r="A182" t="s">
        <v>106</v>
      </c>
      <c r="B182" s="2">
        <v>97</v>
      </c>
      <c r="C182" s="2">
        <v>64</v>
      </c>
      <c r="D182" s="2">
        <f>Tabelle13[[#This Row],[g UG]]*0.718</f>
        <v>45.951999999999998</v>
      </c>
      <c r="E182" s="3">
        <v>2</v>
      </c>
      <c r="F182" s="6">
        <v>3.5</v>
      </c>
      <c r="G182" s="6">
        <f>Tabelle13[[#This Row],[DICKE]]-Tabelle13[[#This Row],[SCHWAMM]]</f>
        <v>1.5</v>
      </c>
      <c r="H182" s="1">
        <v>28.5</v>
      </c>
      <c r="I182" s="4">
        <v>1.575</v>
      </c>
      <c r="J182" s="5">
        <v>24</v>
      </c>
      <c r="K182" s="1"/>
      <c r="L182" s="14">
        <f>IF(Tabelle13[[#This Row],[SHORE A]]&lt;35,Tabelle13[[#This Row],[SHORE A]]*1.4,Tabelle13[[#This Row],[SHORE A]]*1.37)</f>
        <v>39.9</v>
      </c>
    </row>
    <row r="183" spans="1:12" x14ac:dyDescent="0.2">
      <c r="A183" t="s">
        <v>107</v>
      </c>
      <c r="B183" s="2">
        <v>103</v>
      </c>
      <c r="C183" s="2">
        <v>68</v>
      </c>
      <c r="D183" s="2">
        <f>Tabelle13[[#This Row],[g UG]]*0.718</f>
        <v>48.823999999999998</v>
      </c>
      <c r="E183" s="3">
        <v>2</v>
      </c>
      <c r="F183" s="6">
        <v>3.5</v>
      </c>
      <c r="G183" s="6">
        <f>Tabelle13[[#This Row],[DICKE]]-Tabelle13[[#This Row],[SCHWAMM]]</f>
        <v>1.5</v>
      </c>
      <c r="H183" s="1">
        <v>31</v>
      </c>
      <c r="I183" s="4">
        <v>1.7050000000000001</v>
      </c>
      <c r="J183" s="5">
        <v>26.5</v>
      </c>
      <c r="K183" s="1"/>
      <c r="L183" s="14">
        <f>IF(Tabelle13[[#This Row],[SHORE A]]&lt;35,Tabelle13[[#This Row],[SHORE A]]*1.4,Tabelle13[[#This Row],[SHORE A]]*1.37)</f>
        <v>43.4</v>
      </c>
    </row>
    <row r="184" spans="1:12" x14ac:dyDescent="0.2">
      <c r="A184" t="s">
        <v>159</v>
      </c>
      <c r="B184" s="2">
        <v>106</v>
      </c>
      <c r="C184" s="2">
        <v>71</v>
      </c>
      <c r="D184" s="2">
        <f>Tabelle13[[#This Row],[g UG]]*0.718</f>
        <v>50.977999999999994</v>
      </c>
      <c r="E184" s="3">
        <v>2</v>
      </c>
      <c r="F184" s="6">
        <v>3.69</v>
      </c>
      <c r="G184" s="6">
        <f>Tabelle13[[#This Row],[DICKE]]-Tabelle13[[#This Row],[SCHWAMM]]</f>
        <v>1.69</v>
      </c>
      <c r="H184" s="1">
        <v>34</v>
      </c>
      <c r="I184" s="4">
        <v>1.4350000000000001</v>
      </c>
      <c r="J184" s="5">
        <v>27</v>
      </c>
      <c r="K184" s="1"/>
      <c r="L184" s="14">
        <f>IF(Tabelle13[[#This Row],[SHORE A]]&lt;35,Tabelle13[[#This Row],[SHORE A]]*1.4,Tabelle13[[#This Row],[SHORE A]]*1.37)</f>
        <v>47.599999999999994</v>
      </c>
    </row>
    <row r="185" spans="1:12" x14ac:dyDescent="0.2">
      <c r="A185" t="s">
        <v>108</v>
      </c>
      <c r="B185" s="2">
        <v>98</v>
      </c>
      <c r="C185" s="2">
        <v>62</v>
      </c>
      <c r="D185" s="2">
        <f>Tabelle13[[#This Row],[g UG]]*0.718</f>
        <v>44.515999999999998</v>
      </c>
      <c r="E185" s="3">
        <v>2</v>
      </c>
      <c r="F185" s="6">
        <v>3.4</v>
      </c>
      <c r="G185" s="6">
        <f>Tabelle13[[#This Row],[DICKE]]-Tabelle13[[#This Row],[SCHWAMM]]</f>
        <v>1.4</v>
      </c>
      <c r="H185" s="1">
        <v>27</v>
      </c>
      <c r="I185" s="4">
        <v>1.4750000000000001</v>
      </c>
      <c r="J185" s="5">
        <v>24.5</v>
      </c>
      <c r="K185" s="1"/>
      <c r="L185" s="14">
        <f>IF(Tabelle13[[#This Row],[SHORE A]]&lt;35,Tabelle13[[#This Row],[SHORE A]]*1.4,Tabelle13[[#This Row],[SHORE A]]*1.37)</f>
        <v>37.799999999999997</v>
      </c>
    </row>
    <row r="186" spans="1:12" x14ac:dyDescent="0.2">
      <c r="A186" t="s">
        <v>167</v>
      </c>
      <c r="B186" s="2">
        <v>90</v>
      </c>
      <c r="C186" s="2">
        <v>54</v>
      </c>
      <c r="D186" s="2">
        <f>Tabelle13[[#This Row],[g UG]]*0.718</f>
        <v>38.771999999999998</v>
      </c>
      <c r="E186" s="3">
        <v>1.8</v>
      </c>
      <c r="F186" s="6">
        <v>3.41</v>
      </c>
      <c r="G186" s="6">
        <f>Tabelle13[[#This Row],[DICKE]]-Tabelle13[[#This Row],[SCHWAMM]]</f>
        <v>1.61</v>
      </c>
      <c r="H186" s="1">
        <v>30</v>
      </c>
      <c r="I186" s="4">
        <v>1.635</v>
      </c>
      <c r="J186" s="5">
        <v>17.5</v>
      </c>
      <c r="K186" s="1"/>
      <c r="L186" s="14">
        <f>IF(Tabelle13[[#This Row],[SHORE A]]&lt;35,Tabelle13[[#This Row],[SHORE A]]*1.4,Tabelle13[[#This Row],[SHORE A]]*1.37)</f>
        <v>42</v>
      </c>
    </row>
    <row r="187" spans="1:12" x14ac:dyDescent="0.2">
      <c r="A187" t="s">
        <v>224</v>
      </c>
      <c r="B187" s="2">
        <v>93</v>
      </c>
      <c r="C187" s="2">
        <v>57</v>
      </c>
      <c r="D187" s="2">
        <f>Tabelle13[[#This Row],[g UG]]*0.718</f>
        <v>40.926000000000002</v>
      </c>
      <c r="E187" s="3">
        <v>1.8</v>
      </c>
      <c r="F187" s="6">
        <v>3.46</v>
      </c>
      <c r="G187" s="6">
        <f>Tabelle13[[#This Row],[DICKE]]-Tabelle13[[#This Row],[SCHWAMM]]</f>
        <v>1.66</v>
      </c>
      <c r="H187" s="1">
        <v>31.5</v>
      </c>
      <c r="I187" s="4">
        <v>1.65</v>
      </c>
      <c r="J187" s="5">
        <v>21.5</v>
      </c>
      <c r="K187" s="1"/>
      <c r="L187" s="14">
        <f>IF(Tabelle13[[#This Row],[SHORE A]]&lt;35,Tabelle13[[#This Row],[SHORE A]]*1.4,Tabelle13[[#This Row],[SHORE A]]*1.37)</f>
        <v>44.099999999999994</v>
      </c>
    </row>
    <row r="188" spans="1:12" x14ac:dyDescent="0.2">
      <c r="A188" t="s">
        <v>109</v>
      </c>
      <c r="B188" s="2">
        <v>102</v>
      </c>
      <c r="C188" s="2">
        <v>66</v>
      </c>
      <c r="D188" s="2">
        <f>Tabelle13[[#This Row],[g UG]]*0.718</f>
        <v>47.387999999999998</v>
      </c>
      <c r="E188" s="3">
        <v>2</v>
      </c>
      <c r="F188" s="6">
        <v>3.5</v>
      </c>
      <c r="G188" s="6">
        <f>Tabelle13[[#This Row],[DICKE]]-Tabelle13[[#This Row],[SCHWAMM]]</f>
        <v>1.5</v>
      </c>
      <c r="H188" s="1">
        <v>29.5</v>
      </c>
      <c r="I188" s="4">
        <v>1.5</v>
      </c>
      <c r="J188" s="5">
        <v>24</v>
      </c>
      <c r="K188" s="1"/>
      <c r="L188" s="14">
        <f>IF(Tabelle13[[#This Row],[SHORE A]]&lt;35,Tabelle13[[#This Row],[SHORE A]]*1.4,Tabelle13[[#This Row],[SHORE A]]*1.37)</f>
        <v>41.3</v>
      </c>
    </row>
    <row r="189" spans="1:12" x14ac:dyDescent="0.2">
      <c r="A189" t="s">
        <v>110</v>
      </c>
      <c r="B189" s="2">
        <v>103</v>
      </c>
      <c r="C189" s="2">
        <v>53</v>
      </c>
      <c r="D189" s="2">
        <f>Tabelle13[[#This Row],[g UG]]*0.718</f>
        <v>38.054000000000002</v>
      </c>
      <c r="E189" s="3">
        <v>2</v>
      </c>
      <c r="F189" s="6">
        <v>3.36</v>
      </c>
      <c r="G189" s="6">
        <f>Tabelle13[[#This Row],[DICKE]]-Tabelle13[[#This Row],[SCHWAMM]]</f>
        <v>1.3599999999999999</v>
      </c>
      <c r="H189" s="1">
        <v>27</v>
      </c>
      <c r="I189" s="4">
        <v>1.405</v>
      </c>
      <c r="J189" s="5">
        <v>27</v>
      </c>
      <c r="K189" s="1"/>
      <c r="L189" s="14">
        <f>IF(Tabelle13[[#This Row],[SHORE A]]&lt;35,Tabelle13[[#This Row],[SHORE A]]*1.4,Tabelle13[[#This Row],[SHORE A]]*1.37)</f>
        <v>37.799999999999997</v>
      </c>
    </row>
    <row r="190" spans="1:12" x14ac:dyDescent="0.2">
      <c r="A190" t="s">
        <v>111</v>
      </c>
      <c r="B190" s="2">
        <v>100</v>
      </c>
      <c r="C190" s="2">
        <v>51</v>
      </c>
      <c r="D190" s="2">
        <f>Tabelle13[[#This Row],[g UG]]*0.718</f>
        <v>36.617999999999995</v>
      </c>
      <c r="E190" s="3">
        <v>2</v>
      </c>
      <c r="F190" s="6">
        <v>3.3</v>
      </c>
      <c r="G190" s="6">
        <f>Tabelle13[[#This Row],[DICKE]]-Tabelle13[[#This Row],[SCHWAMM]]</f>
        <v>1.2999999999999998</v>
      </c>
      <c r="H190" s="1">
        <v>27</v>
      </c>
      <c r="I190" s="4">
        <v>1.2</v>
      </c>
      <c r="J190" s="5">
        <v>25</v>
      </c>
      <c r="K190" s="1"/>
      <c r="L190" s="14">
        <f>IF(Tabelle13[[#This Row],[SHORE A]]&lt;35,Tabelle13[[#This Row],[SHORE A]]*1.4,Tabelle13[[#This Row],[SHORE A]]*1.37)</f>
        <v>37.799999999999997</v>
      </c>
    </row>
    <row r="191" spans="1:12" x14ac:dyDescent="0.2">
      <c r="A191" t="s">
        <v>234</v>
      </c>
      <c r="B191" s="2">
        <v>87</v>
      </c>
      <c r="C191" s="2">
        <v>53</v>
      </c>
      <c r="D191" s="2">
        <f>Tabelle13[[#This Row],[g UG]]*0.718</f>
        <v>38.054000000000002</v>
      </c>
      <c r="E191" s="3">
        <v>1.8</v>
      </c>
      <c r="F191" s="6">
        <v>3.47</v>
      </c>
      <c r="G191" s="6">
        <f>Tabelle13[[#This Row],[DICKE]]-Tabelle13[[#This Row],[SCHWAMM]]</f>
        <v>1.6700000000000002</v>
      </c>
      <c r="H191" s="1">
        <v>29</v>
      </c>
      <c r="I191" s="4">
        <v>1.62</v>
      </c>
      <c r="J191" s="5">
        <v>22</v>
      </c>
      <c r="K191" s="1"/>
      <c r="L191" s="14">
        <f>IF(Tabelle13[[#This Row],[SHORE A]]&lt;35,Tabelle13[[#This Row],[SHORE A]]*1.4,Tabelle13[[#This Row],[SHORE A]]*1.37)</f>
        <v>40.599999999999994</v>
      </c>
    </row>
    <row r="192" spans="1:12" x14ac:dyDescent="0.2">
      <c r="A192" t="s">
        <v>112</v>
      </c>
      <c r="B192" s="2">
        <v>107</v>
      </c>
      <c r="C192" s="2">
        <v>63</v>
      </c>
      <c r="D192" s="2">
        <f>Tabelle13[[#This Row],[g UG]]*0.718</f>
        <v>45.233999999999995</v>
      </c>
      <c r="E192" s="3">
        <v>2</v>
      </c>
      <c r="F192" s="6">
        <v>3.48</v>
      </c>
      <c r="G192" s="6">
        <f>Tabelle13[[#This Row],[DICKE]]-Tabelle13[[#This Row],[SCHWAMM]]</f>
        <v>1.48</v>
      </c>
      <c r="H192" s="1">
        <v>34.5</v>
      </c>
      <c r="I192" s="4">
        <v>2.0649999999999999</v>
      </c>
      <c r="J192" s="5">
        <v>22</v>
      </c>
      <c r="K192" s="1"/>
      <c r="L192" s="14">
        <f>IF(Tabelle13[[#This Row],[SHORE A]]&lt;35,Tabelle13[[#This Row],[SHORE A]]*1.4,Tabelle13[[#This Row],[SHORE A]]*1.37)</f>
        <v>48.3</v>
      </c>
    </row>
    <row r="193" spans="1:12" x14ac:dyDescent="0.2">
      <c r="A193" t="s">
        <v>113</v>
      </c>
      <c r="B193" s="2">
        <v>112</v>
      </c>
      <c r="C193" s="2">
        <v>75</v>
      </c>
      <c r="D193" s="2">
        <f>Tabelle13[[#This Row],[g UG]]*0.718</f>
        <v>53.849999999999994</v>
      </c>
      <c r="E193" s="3">
        <v>1.8</v>
      </c>
      <c r="F193" s="6">
        <v>3.5</v>
      </c>
      <c r="G193" s="6">
        <f>Tabelle13[[#This Row],[DICKE]]-Tabelle13[[#This Row],[SCHWAMM]]</f>
        <v>1.7</v>
      </c>
      <c r="H193" s="1">
        <v>39.5</v>
      </c>
      <c r="I193" s="4">
        <v>1.7450000000000001</v>
      </c>
      <c r="J193" s="5">
        <v>28.5</v>
      </c>
      <c r="K193" s="1"/>
      <c r="L193" s="14">
        <f>IF(Tabelle13[[#This Row],[SHORE A]]&lt;35,Tabelle13[[#This Row],[SHORE A]]*1.4,Tabelle13[[#This Row],[SHORE A]]*1.37)</f>
        <v>54.115000000000002</v>
      </c>
    </row>
    <row r="194" spans="1:12" x14ac:dyDescent="0.2">
      <c r="A194" t="s">
        <v>114</v>
      </c>
      <c r="B194" s="2">
        <v>110</v>
      </c>
      <c r="C194" s="2">
        <v>73</v>
      </c>
      <c r="D194" s="2">
        <f>Tabelle13[[#This Row],[g UG]]*0.718</f>
        <v>52.414000000000001</v>
      </c>
      <c r="E194" s="3">
        <v>2</v>
      </c>
      <c r="F194" s="6">
        <v>3.7</v>
      </c>
      <c r="G194" s="6">
        <f>Tabelle13[[#This Row],[DICKE]]-Tabelle13[[#This Row],[SCHWAMM]]</f>
        <v>1.7000000000000002</v>
      </c>
      <c r="H194" s="1">
        <v>34</v>
      </c>
      <c r="I194" s="4">
        <v>1.36</v>
      </c>
      <c r="J194" s="5">
        <v>27.5</v>
      </c>
      <c r="K194" s="1"/>
      <c r="L194" s="14">
        <f>IF(Tabelle13[[#This Row],[SHORE A]]&lt;35,Tabelle13[[#This Row],[SHORE A]]*1.4,Tabelle13[[#This Row],[SHORE A]]*1.37)</f>
        <v>47.599999999999994</v>
      </c>
    </row>
    <row r="195" spans="1:12" x14ac:dyDescent="0.2">
      <c r="A195" t="s">
        <v>115</v>
      </c>
      <c r="B195" s="2">
        <v>104</v>
      </c>
      <c r="C195" s="2">
        <v>67</v>
      </c>
      <c r="D195" s="2">
        <f>Tabelle13[[#This Row],[g UG]]*0.718</f>
        <v>48.105999999999995</v>
      </c>
      <c r="E195" s="3">
        <v>2</v>
      </c>
      <c r="F195" s="6">
        <v>3.6</v>
      </c>
      <c r="G195" s="6">
        <f>Tabelle13[[#This Row],[DICKE]]-Tabelle13[[#This Row],[SCHWAMM]]</f>
        <v>1.6</v>
      </c>
      <c r="H195" s="1">
        <v>31</v>
      </c>
      <c r="I195" s="4">
        <v>1.575</v>
      </c>
      <c r="J195" s="5">
        <v>26</v>
      </c>
      <c r="K195" s="1"/>
      <c r="L195" s="14">
        <f>IF(Tabelle13[[#This Row],[SHORE A]]&lt;35,Tabelle13[[#This Row],[SHORE A]]*1.4,Tabelle13[[#This Row],[SHORE A]]*1.37)</f>
        <v>43.4</v>
      </c>
    </row>
    <row r="196" spans="1:12" x14ac:dyDescent="0.2">
      <c r="A196" t="s">
        <v>176</v>
      </c>
      <c r="B196" s="2">
        <v>103</v>
      </c>
      <c r="C196" s="2">
        <v>69</v>
      </c>
      <c r="D196" s="2">
        <f>Tabelle13[[#This Row],[g UG]]*0.718</f>
        <v>49.542000000000002</v>
      </c>
      <c r="E196" s="3">
        <v>2.1</v>
      </c>
      <c r="F196" s="6">
        <v>3.73</v>
      </c>
      <c r="G196" s="6">
        <f>Tabelle13[[#This Row],[DICKE]]-Tabelle13[[#This Row],[SCHWAMM]]</f>
        <v>1.63</v>
      </c>
      <c r="H196" s="1">
        <v>32</v>
      </c>
      <c r="I196" s="4">
        <v>1.645</v>
      </c>
      <c r="J196" s="5">
        <v>22.5</v>
      </c>
      <c r="K196" s="1"/>
      <c r="L196" s="14">
        <f>IF(Tabelle13[[#This Row],[SHORE A]]&lt;35,Tabelle13[[#This Row],[SHORE A]]*1.4,Tabelle13[[#This Row],[SHORE A]]*1.37)</f>
        <v>44.8</v>
      </c>
    </row>
    <row r="197" spans="1:12" x14ac:dyDescent="0.2">
      <c r="A197" t="s">
        <v>177</v>
      </c>
      <c r="B197" s="2">
        <v>105</v>
      </c>
      <c r="C197" s="2">
        <v>70</v>
      </c>
      <c r="D197" s="2">
        <f>Tabelle13[[#This Row],[g UG]]*0.718</f>
        <v>50.26</v>
      </c>
      <c r="E197" s="3">
        <v>1.9</v>
      </c>
      <c r="F197" s="6">
        <v>3.68</v>
      </c>
      <c r="G197" s="6">
        <f>Tabelle13[[#This Row],[DICKE]]-Tabelle13[[#This Row],[SCHWAMM]]</f>
        <v>1.7800000000000002</v>
      </c>
      <c r="H197" s="1">
        <v>31</v>
      </c>
      <c r="I197" s="4">
        <v>1.5549999999999999</v>
      </c>
      <c r="J197" s="5">
        <v>27.5</v>
      </c>
      <c r="K197" s="1"/>
      <c r="L197" s="14">
        <f>IF(Tabelle13[[#This Row],[SHORE A]]&lt;35,Tabelle13[[#This Row],[SHORE A]]*1.4,Tabelle13[[#This Row],[SHORE A]]*1.37)</f>
        <v>43.4</v>
      </c>
    </row>
    <row r="198" spans="1:12" x14ac:dyDescent="0.2">
      <c r="A198" t="s">
        <v>216</v>
      </c>
      <c r="B198" s="2">
        <v>107</v>
      </c>
      <c r="C198" s="2">
        <v>72</v>
      </c>
      <c r="D198" s="2">
        <f>Tabelle13[[#This Row],[g UG]]*0.718</f>
        <v>51.695999999999998</v>
      </c>
      <c r="E198" s="3">
        <v>1.9</v>
      </c>
      <c r="F198" s="6">
        <v>3.71</v>
      </c>
      <c r="G198" s="6">
        <f>Tabelle13[[#This Row],[DICKE]]-Tabelle13[[#This Row],[SCHWAMM]]</f>
        <v>1.81</v>
      </c>
      <c r="H198" s="1">
        <v>37.5</v>
      </c>
      <c r="I198" s="4">
        <v>1.57</v>
      </c>
      <c r="J198" s="5">
        <v>25.5</v>
      </c>
      <c r="K198" s="1"/>
      <c r="L198" s="14">
        <f>IF(Tabelle13[[#This Row],[SHORE A]]&lt;35,Tabelle13[[#This Row],[SHORE A]]*1.4,Tabelle13[[#This Row],[SHORE A]]*1.37)</f>
        <v>51.375000000000007</v>
      </c>
    </row>
    <row r="199" spans="1:12" x14ac:dyDescent="0.2">
      <c r="A199" t="s">
        <v>220</v>
      </c>
      <c r="B199" s="2">
        <v>98</v>
      </c>
      <c r="C199" s="2">
        <v>62</v>
      </c>
      <c r="D199" s="2">
        <f>Tabelle13[[#This Row],[g UG]]*0.718</f>
        <v>44.515999999999998</v>
      </c>
      <c r="E199" s="3">
        <v>1.9</v>
      </c>
      <c r="F199" s="6">
        <v>3.48</v>
      </c>
      <c r="G199" s="6">
        <f>Tabelle13[[#This Row],[DICKE]]-Tabelle13[[#This Row],[SCHWAMM]]</f>
        <v>1.58</v>
      </c>
      <c r="H199" s="1">
        <v>33.5</v>
      </c>
      <c r="I199" s="4">
        <v>1.76</v>
      </c>
      <c r="J199" s="5">
        <v>26.5</v>
      </c>
      <c r="K199" s="1"/>
      <c r="L199" s="14">
        <f>IF(Tabelle13[[#This Row],[SHORE A]]&lt;35,Tabelle13[[#This Row],[SHORE A]]*1.4,Tabelle13[[#This Row],[SHORE A]]*1.37)</f>
        <v>46.9</v>
      </c>
    </row>
    <row r="200" spans="1:12" x14ac:dyDescent="0.2">
      <c r="A200" t="s">
        <v>219</v>
      </c>
      <c r="B200" s="2">
        <v>98</v>
      </c>
      <c r="C200" s="2">
        <v>63</v>
      </c>
      <c r="D200" s="2">
        <f>Tabelle13[[#This Row],[g UG]]*0.718</f>
        <v>45.233999999999995</v>
      </c>
      <c r="E200" s="3">
        <v>1.9</v>
      </c>
      <c r="F200" s="6">
        <v>3.42</v>
      </c>
      <c r="G200" s="6">
        <f>Tabelle13[[#This Row],[DICKE]]-Tabelle13[[#This Row],[SCHWAMM]]</f>
        <v>1.52</v>
      </c>
      <c r="H200" s="1">
        <v>35</v>
      </c>
      <c r="I200" s="4">
        <v>1.5549999999999999</v>
      </c>
      <c r="J200" s="5">
        <v>25.5</v>
      </c>
      <c r="K200" s="1"/>
      <c r="L200" s="14">
        <f>IF(Tabelle13[[#This Row],[SHORE A]]&lt;35,Tabelle13[[#This Row],[SHORE A]]*1.4,Tabelle13[[#This Row],[SHORE A]]*1.37)</f>
        <v>47.95</v>
      </c>
    </row>
    <row r="201" spans="1:12" x14ac:dyDescent="0.2">
      <c r="A201" t="s">
        <v>218</v>
      </c>
      <c r="B201" s="2">
        <v>107</v>
      </c>
      <c r="C201" s="2">
        <v>73</v>
      </c>
      <c r="D201" s="2">
        <f>Tabelle13[[#This Row],[g UG]]*0.718</f>
        <v>52.414000000000001</v>
      </c>
      <c r="E201" s="3">
        <v>2.2999999999999998</v>
      </c>
      <c r="F201" s="6">
        <v>3.77</v>
      </c>
      <c r="G201" s="6">
        <f>Tabelle13[[#This Row],[DICKE]]-Tabelle13[[#This Row],[SCHWAMM]]</f>
        <v>1.4700000000000002</v>
      </c>
      <c r="H201" s="1">
        <v>34</v>
      </c>
      <c r="I201" s="4">
        <v>1.69</v>
      </c>
      <c r="J201" s="5">
        <v>23</v>
      </c>
      <c r="K201" s="1"/>
      <c r="L201" s="14">
        <f>IF(Tabelle13[[#This Row],[SHORE A]]&lt;35,Tabelle13[[#This Row],[SHORE A]]*1.4,Tabelle13[[#This Row],[SHORE A]]*1.37)</f>
        <v>47.599999999999994</v>
      </c>
    </row>
    <row r="202" spans="1:12" x14ac:dyDescent="0.2">
      <c r="A202" t="s">
        <v>183</v>
      </c>
      <c r="B202" s="2">
        <v>104</v>
      </c>
      <c r="C202" s="2">
        <v>66</v>
      </c>
      <c r="D202" s="2">
        <f>Tabelle13[[#This Row],[g UG]]*0.718</f>
        <v>47.387999999999998</v>
      </c>
      <c r="E202" s="3">
        <v>2</v>
      </c>
      <c r="F202" s="6">
        <v>3.65</v>
      </c>
      <c r="G202" s="6">
        <f>Tabelle13[[#This Row],[DICKE]]-Tabelle13[[#This Row],[SCHWAMM]]</f>
        <v>1.65</v>
      </c>
      <c r="H202" s="1">
        <v>30</v>
      </c>
      <c r="I202" s="4">
        <v>1.5649999999999999</v>
      </c>
      <c r="J202" s="5">
        <v>24.5</v>
      </c>
      <c r="K202" s="1"/>
      <c r="L202" s="14">
        <f>IF(Tabelle13[[#This Row],[SHORE A]]&lt;35,Tabelle13[[#This Row],[SHORE A]]*1.4,Tabelle13[[#This Row],[SHORE A]]*1.37)</f>
        <v>42</v>
      </c>
    </row>
    <row r="203" spans="1:12" x14ac:dyDescent="0.2">
      <c r="A203" t="s">
        <v>160</v>
      </c>
      <c r="B203" s="2">
        <v>94</v>
      </c>
      <c r="C203" s="2">
        <v>58</v>
      </c>
      <c r="D203" s="2">
        <f>Tabelle13[[#This Row],[g UG]]*0.718</f>
        <v>41.643999999999998</v>
      </c>
      <c r="E203" s="3">
        <v>2</v>
      </c>
      <c r="F203" s="6">
        <v>3.66</v>
      </c>
      <c r="G203" s="6">
        <f>Tabelle13[[#This Row],[DICKE]]-Tabelle13[[#This Row],[SCHWAMM]]</f>
        <v>1.6600000000000001</v>
      </c>
      <c r="H203" s="1">
        <v>24</v>
      </c>
      <c r="I203" s="4">
        <v>1.7350000000000001</v>
      </c>
      <c r="J203" s="5">
        <v>23.5</v>
      </c>
      <c r="K203" s="1"/>
      <c r="L203" s="14">
        <f>IF(Tabelle13[[#This Row],[SHORE A]]&lt;35,Tabelle13[[#This Row],[SHORE A]]*1.4,Tabelle13[[#This Row],[SHORE A]]*1.37)</f>
        <v>33.599999999999994</v>
      </c>
    </row>
    <row r="204" spans="1:12" x14ac:dyDescent="0.2">
      <c r="A204" t="s">
        <v>116</v>
      </c>
      <c r="B204" s="2">
        <v>99</v>
      </c>
      <c r="C204" s="2">
        <v>62</v>
      </c>
      <c r="D204" s="2">
        <f>Tabelle13[[#This Row],[g UG]]*0.718</f>
        <v>44.515999999999998</v>
      </c>
      <c r="E204" s="3">
        <v>2</v>
      </c>
      <c r="F204" s="6">
        <v>3.7</v>
      </c>
      <c r="G204" s="6">
        <f>Tabelle13[[#This Row],[DICKE]]-Tabelle13[[#This Row],[SCHWAMM]]</f>
        <v>1.7000000000000002</v>
      </c>
      <c r="H204" s="1">
        <v>28</v>
      </c>
      <c r="I204" s="4">
        <v>1.595</v>
      </c>
      <c r="J204" s="5">
        <v>27</v>
      </c>
      <c r="K204" s="1"/>
      <c r="L204" s="14">
        <f>IF(Tabelle13[[#This Row],[SHORE A]]&lt;35,Tabelle13[[#This Row],[SHORE A]]*1.4,Tabelle13[[#This Row],[SHORE A]]*1.37)</f>
        <v>39.199999999999996</v>
      </c>
    </row>
    <row r="205" spans="1:12" x14ac:dyDescent="0.2">
      <c r="A205" t="s">
        <v>117</v>
      </c>
      <c r="B205" s="2">
        <v>107</v>
      </c>
      <c r="C205" s="2">
        <v>68</v>
      </c>
      <c r="D205" s="2">
        <f>Tabelle13[[#This Row],[g UG]]*0.718</f>
        <v>48.823999999999998</v>
      </c>
      <c r="E205" s="3">
        <v>2</v>
      </c>
      <c r="F205" s="6">
        <v>3.6</v>
      </c>
      <c r="G205" s="6">
        <f>Tabelle13[[#This Row],[DICKE]]-Tabelle13[[#This Row],[SCHWAMM]]</f>
        <v>1.6</v>
      </c>
      <c r="H205" s="1">
        <v>33</v>
      </c>
      <c r="I205" s="4">
        <v>1.74</v>
      </c>
      <c r="J205" s="5">
        <v>26.5</v>
      </c>
      <c r="K205" s="1"/>
      <c r="L205" s="14">
        <f>IF(Tabelle13[[#This Row],[SHORE A]]&lt;35,Tabelle13[[#This Row],[SHORE A]]*1.4,Tabelle13[[#This Row],[SHORE A]]*1.37)</f>
        <v>46.199999999999996</v>
      </c>
    </row>
    <row r="206" spans="1:12" x14ac:dyDescent="0.2">
      <c r="A206" t="s">
        <v>118</v>
      </c>
      <c r="B206" s="2">
        <v>106</v>
      </c>
      <c r="C206" s="2">
        <v>70</v>
      </c>
      <c r="D206" s="2">
        <f>Tabelle13[[#This Row],[g UG]]*0.718</f>
        <v>50.26</v>
      </c>
      <c r="E206" s="3">
        <v>2</v>
      </c>
      <c r="F206" s="6">
        <v>3.72</v>
      </c>
      <c r="G206" s="6">
        <f>Tabelle13[[#This Row],[DICKE]]-Tabelle13[[#This Row],[SCHWAMM]]</f>
        <v>1.7200000000000002</v>
      </c>
      <c r="H206" s="1">
        <v>30.5</v>
      </c>
      <c r="I206" s="4">
        <v>1.655</v>
      </c>
      <c r="J206" s="5">
        <v>26</v>
      </c>
      <c r="K206" s="1"/>
      <c r="L206" s="14">
        <f>IF(Tabelle13[[#This Row],[SHORE A]]&lt;35,Tabelle13[[#This Row],[SHORE A]]*1.4,Tabelle13[[#This Row],[SHORE A]]*1.37)</f>
        <v>42.699999999999996</v>
      </c>
    </row>
    <row r="207" spans="1:12" x14ac:dyDescent="0.2">
      <c r="A207" t="s">
        <v>119</v>
      </c>
      <c r="B207" s="2">
        <v>107</v>
      </c>
      <c r="C207" s="2">
        <v>70</v>
      </c>
      <c r="D207" s="2">
        <f>Tabelle13[[#This Row],[g UG]]*0.718</f>
        <v>50.26</v>
      </c>
      <c r="E207" s="3">
        <v>2</v>
      </c>
      <c r="F207" s="6">
        <v>3.72</v>
      </c>
      <c r="G207" s="6">
        <f>Tabelle13[[#This Row],[DICKE]]-Tabelle13[[#This Row],[SCHWAMM]]</f>
        <v>1.7200000000000002</v>
      </c>
      <c r="H207" s="1">
        <v>28.5</v>
      </c>
      <c r="I207" s="4">
        <v>1.8</v>
      </c>
      <c r="J207" s="5">
        <v>27.5</v>
      </c>
      <c r="K207" s="1"/>
      <c r="L207" s="14">
        <f>IF(Tabelle13[[#This Row],[SHORE A]]&lt;35,Tabelle13[[#This Row],[SHORE A]]*1.4,Tabelle13[[#This Row],[SHORE A]]*1.37)</f>
        <v>39.9</v>
      </c>
    </row>
    <row r="208" spans="1:12" x14ac:dyDescent="0.2">
      <c r="A208" t="s">
        <v>120</v>
      </c>
      <c r="B208" s="2">
        <v>107</v>
      </c>
      <c r="C208" s="2">
        <v>71</v>
      </c>
      <c r="D208" s="2">
        <f>Tabelle13[[#This Row],[g UG]]*0.718</f>
        <v>50.977999999999994</v>
      </c>
      <c r="E208" s="3">
        <v>2</v>
      </c>
      <c r="F208" s="6">
        <v>3.6</v>
      </c>
      <c r="G208" s="6">
        <f>Tabelle13[[#This Row],[DICKE]]-Tabelle13[[#This Row],[SCHWAMM]]</f>
        <v>1.6</v>
      </c>
      <c r="H208" s="1">
        <v>32.5</v>
      </c>
      <c r="I208" s="4">
        <v>1.59</v>
      </c>
      <c r="J208" s="5">
        <v>23.5</v>
      </c>
      <c r="K208" s="1"/>
      <c r="L208" s="14">
        <f>IF(Tabelle13[[#This Row],[SHORE A]]&lt;35,Tabelle13[[#This Row],[SHORE A]]*1.4,Tabelle13[[#This Row],[SHORE A]]*1.37)</f>
        <v>45.5</v>
      </c>
    </row>
    <row r="209" spans="1:12" x14ac:dyDescent="0.2">
      <c r="A209" t="s">
        <v>121</v>
      </c>
      <c r="B209" s="2">
        <v>105</v>
      </c>
      <c r="C209" s="2">
        <v>70</v>
      </c>
      <c r="D209" s="2">
        <f>Tabelle13[[#This Row],[g UG]]*0.718</f>
        <v>50.26</v>
      </c>
      <c r="E209" s="3">
        <v>2</v>
      </c>
      <c r="F209" s="6">
        <v>3.5</v>
      </c>
      <c r="G209" s="6">
        <f>Tabelle13[[#This Row],[DICKE]]-Tabelle13[[#This Row],[SCHWAMM]]</f>
        <v>1.5</v>
      </c>
      <c r="H209" s="1">
        <v>29.5</v>
      </c>
      <c r="I209" s="4">
        <v>1.68</v>
      </c>
      <c r="J209" s="5">
        <v>26</v>
      </c>
      <c r="K209" s="1"/>
      <c r="L209" s="14">
        <f>IF(Tabelle13[[#This Row],[SHORE A]]&lt;35,Tabelle13[[#This Row],[SHORE A]]*1.4,Tabelle13[[#This Row],[SHORE A]]*1.37)</f>
        <v>41.3</v>
      </c>
    </row>
    <row r="210" spans="1:12" x14ac:dyDescent="0.2">
      <c r="A210" t="s">
        <v>122</v>
      </c>
      <c r="B210" s="2">
        <v>110</v>
      </c>
      <c r="C210" s="2">
        <v>67</v>
      </c>
      <c r="D210" s="2">
        <f>Tabelle13[[#This Row],[g UG]]*0.718</f>
        <v>48.105999999999995</v>
      </c>
      <c r="E210" s="3">
        <v>2</v>
      </c>
      <c r="F210" s="6">
        <v>3.62</v>
      </c>
      <c r="G210" s="6">
        <f>Tabelle13[[#This Row],[DICKE]]-Tabelle13[[#This Row],[SCHWAMM]]</f>
        <v>1.62</v>
      </c>
      <c r="H210" s="1">
        <v>33.5</v>
      </c>
      <c r="I210" s="4">
        <v>1.595</v>
      </c>
      <c r="J210" s="5">
        <v>27</v>
      </c>
      <c r="K210" s="1"/>
      <c r="L210" s="14">
        <f>IF(Tabelle13[[#This Row],[SHORE A]]&lt;35,Tabelle13[[#This Row],[SHORE A]]*1.4,Tabelle13[[#This Row],[SHORE A]]*1.37)</f>
        <v>46.9</v>
      </c>
    </row>
    <row r="211" spans="1:12" x14ac:dyDescent="0.2">
      <c r="A211" t="s">
        <v>123</v>
      </c>
      <c r="B211" s="2">
        <v>112</v>
      </c>
      <c r="C211" s="2">
        <v>72</v>
      </c>
      <c r="D211" s="2">
        <f>Tabelle13[[#This Row],[g UG]]*0.718</f>
        <v>51.695999999999998</v>
      </c>
      <c r="E211" s="3">
        <v>2.1</v>
      </c>
      <c r="F211" s="6">
        <v>3.6</v>
      </c>
      <c r="G211" s="6">
        <f>Tabelle13[[#This Row],[DICKE]]-Tabelle13[[#This Row],[SCHWAMM]]</f>
        <v>1.5</v>
      </c>
      <c r="H211" s="1">
        <v>36</v>
      </c>
      <c r="I211" s="4">
        <v>1.9</v>
      </c>
      <c r="J211" s="5">
        <v>24</v>
      </c>
      <c r="K211" s="1"/>
      <c r="L211" s="14">
        <f>IF(Tabelle13[[#This Row],[SHORE A]]&lt;35,Tabelle13[[#This Row],[SHORE A]]*1.4,Tabelle13[[#This Row],[SHORE A]]*1.37)</f>
        <v>49.320000000000007</v>
      </c>
    </row>
    <row r="212" spans="1:12" x14ac:dyDescent="0.2">
      <c r="A212" t="s">
        <v>124</v>
      </c>
      <c r="B212" s="2">
        <v>121</v>
      </c>
      <c r="C212" s="2">
        <v>82</v>
      </c>
      <c r="D212" s="2">
        <f>Tabelle13[[#This Row],[g UG]]*0.718</f>
        <v>58.875999999999998</v>
      </c>
      <c r="E212" s="3">
        <v>2.1</v>
      </c>
      <c r="F212" s="6">
        <v>3.7</v>
      </c>
      <c r="G212" s="6">
        <f>Tabelle13[[#This Row],[DICKE]]-Tabelle13[[#This Row],[SCHWAMM]]</f>
        <v>1.6</v>
      </c>
      <c r="H212" s="1">
        <v>35.5</v>
      </c>
      <c r="I212" s="4">
        <v>1.7949999999999999</v>
      </c>
      <c r="J212" s="5">
        <v>22</v>
      </c>
      <c r="K212" s="1"/>
      <c r="L212" s="14">
        <f>IF(Tabelle13[[#This Row],[SHORE A]]&lt;35,Tabelle13[[#This Row],[SHORE A]]*1.4,Tabelle13[[#This Row],[SHORE A]]*1.37)</f>
        <v>48.635000000000005</v>
      </c>
    </row>
    <row r="213" spans="1:12" x14ac:dyDescent="0.2">
      <c r="A213" t="s">
        <v>125</v>
      </c>
      <c r="B213" s="2">
        <v>103</v>
      </c>
      <c r="C213" s="2">
        <v>60</v>
      </c>
      <c r="D213" s="2">
        <f>Tabelle13[[#This Row],[g UG]]*0.718</f>
        <v>43.08</v>
      </c>
      <c r="E213" s="3">
        <v>2</v>
      </c>
      <c r="F213" s="6">
        <v>3.4</v>
      </c>
      <c r="G213" s="6">
        <f>Tabelle13[[#This Row],[DICKE]]-Tabelle13[[#This Row],[SCHWAMM]]</f>
        <v>1.4</v>
      </c>
      <c r="H213" s="1">
        <v>28</v>
      </c>
      <c r="I213" s="4">
        <v>1.42</v>
      </c>
      <c r="J213" s="5">
        <v>27</v>
      </c>
      <c r="K213" s="1"/>
      <c r="L213" s="14">
        <f>IF(Tabelle13[[#This Row],[SHORE A]]&lt;35,Tabelle13[[#This Row],[SHORE A]]*1.4,Tabelle13[[#This Row],[SHORE A]]*1.37)</f>
        <v>39.199999999999996</v>
      </c>
    </row>
    <row r="214" spans="1:12" x14ac:dyDescent="0.2">
      <c r="A214" t="s">
        <v>126</v>
      </c>
      <c r="B214" s="2">
        <v>114</v>
      </c>
      <c r="C214" s="2">
        <v>74</v>
      </c>
      <c r="D214" s="2">
        <f>Tabelle13[[#This Row],[g UG]]*0.718</f>
        <v>53.131999999999998</v>
      </c>
      <c r="E214" s="3">
        <v>2.1</v>
      </c>
      <c r="F214" s="6">
        <v>3.4</v>
      </c>
      <c r="G214" s="6">
        <f>Tabelle13[[#This Row],[DICKE]]-Tabelle13[[#This Row],[SCHWAMM]]</f>
        <v>1.2999999999999998</v>
      </c>
      <c r="H214" s="1">
        <v>34</v>
      </c>
      <c r="I214" s="4">
        <v>1.7050000000000001</v>
      </c>
      <c r="J214" s="5">
        <v>22</v>
      </c>
      <c r="K214" s="1"/>
      <c r="L214" s="14">
        <f>IF(Tabelle13[[#This Row],[SHORE A]]&lt;35,Tabelle13[[#This Row],[SHORE A]]*1.4,Tabelle13[[#This Row],[SHORE A]]*1.37)</f>
        <v>47.599999999999994</v>
      </c>
    </row>
    <row r="215" spans="1:12" x14ac:dyDescent="0.2">
      <c r="A215" t="s">
        <v>127</v>
      </c>
      <c r="B215" s="2">
        <v>105</v>
      </c>
      <c r="C215" s="2">
        <v>62</v>
      </c>
      <c r="D215" s="2">
        <f>Tabelle13[[#This Row],[g UG]]*0.718</f>
        <v>44.515999999999998</v>
      </c>
      <c r="E215" s="3">
        <v>2</v>
      </c>
      <c r="F215" s="6">
        <v>3.2</v>
      </c>
      <c r="G215" s="6">
        <f>Tabelle13[[#This Row],[DICKE]]-Tabelle13[[#This Row],[SCHWAMM]]</f>
        <v>1.2000000000000002</v>
      </c>
      <c r="H215" s="1">
        <v>31.5</v>
      </c>
      <c r="I215" s="4">
        <v>1.39</v>
      </c>
      <c r="J215" s="5">
        <v>26</v>
      </c>
      <c r="K215" s="1"/>
      <c r="L215" s="14">
        <f>IF(Tabelle13[[#This Row],[SHORE A]]&lt;35,Tabelle13[[#This Row],[SHORE A]]*1.4,Tabelle13[[#This Row],[SHORE A]]*1.37)</f>
        <v>44.099999999999994</v>
      </c>
    </row>
    <row r="216" spans="1:12" x14ac:dyDescent="0.2">
      <c r="A216" t="s">
        <v>179</v>
      </c>
      <c r="B216" s="2">
        <v>109</v>
      </c>
      <c r="C216" s="2">
        <v>71</v>
      </c>
      <c r="D216" s="2">
        <f>Tabelle13[[#This Row],[g UG]]*0.718</f>
        <v>50.977999999999994</v>
      </c>
      <c r="E216" s="3">
        <v>2</v>
      </c>
      <c r="F216" s="6">
        <v>3.47</v>
      </c>
      <c r="G216" s="6">
        <f>Tabelle13[[#This Row],[DICKE]]-Tabelle13[[#This Row],[SCHWAMM]]</f>
        <v>1.4700000000000002</v>
      </c>
      <c r="H216" s="1">
        <v>30</v>
      </c>
      <c r="I216" s="4">
        <v>1.68</v>
      </c>
      <c r="J216" s="5">
        <v>27</v>
      </c>
      <c r="K216" s="1"/>
      <c r="L216" s="14">
        <f>IF(Tabelle13[[#This Row],[SHORE A]]&lt;35,Tabelle13[[#This Row],[SHORE A]]*1.4,Tabelle13[[#This Row],[SHORE A]]*1.37)</f>
        <v>42</v>
      </c>
    </row>
    <row r="217" spans="1:12" x14ac:dyDescent="0.2">
      <c r="A217" t="s">
        <v>179</v>
      </c>
      <c r="B217" s="2">
        <v>99</v>
      </c>
      <c r="C217" s="2">
        <v>72</v>
      </c>
      <c r="D217" s="2">
        <f>Tabelle13[[#This Row],[g UG]]*0.718</f>
        <v>51.695999999999998</v>
      </c>
      <c r="E217" s="3">
        <v>2.2999999999999998</v>
      </c>
      <c r="F217" s="6">
        <v>3.7</v>
      </c>
      <c r="G217" s="6">
        <f>Tabelle13[[#This Row],[DICKE]]-Tabelle13[[#This Row],[SCHWAMM]]</f>
        <v>1.4000000000000004</v>
      </c>
      <c r="H217" s="1">
        <v>31</v>
      </c>
      <c r="I217" s="4">
        <v>1.5</v>
      </c>
      <c r="J217" s="5">
        <v>27.5</v>
      </c>
      <c r="K217" s="1"/>
      <c r="L217" s="14">
        <f>IF(Tabelle13[[#This Row],[SHORE A]]&lt;35,Tabelle13[[#This Row],[SHORE A]]*1.4,Tabelle13[[#This Row],[SHORE A]]*1.37)</f>
        <v>43.4</v>
      </c>
    </row>
    <row r="218" spans="1:12" x14ac:dyDescent="0.2">
      <c r="A218" t="s">
        <v>128</v>
      </c>
      <c r="B218" s="2">
        <v>91</v>
      </c>
      <c r="C218" s="2">
        <v>61</v>
      </c>
      <c r="D218" s="2">
        <f>Tabelle13[[#This Row],[g UG]]*0.718</f>
        <v>43.798000000000002</v>
      </c>
      <c r="E218" s="3">
        <v>2</v>
      </c>
      <c r="F218" s="6">
        <v>3.6</v>
      </c>
      <c r="G218" s="6">
        <f>Tabelle13[[#This Row],[DICKE]]-Tabelle13[[#This Row],[SCHWAMM]]</f>
        <v>1.6</v>
      </c>
      <c r="H218" s="1">
        <v>31</v>
      </c>
      <c r="I218" s="4">
        <v>1.605</v>
      </c>
      <c r="J218" s="5">
        <v>29</v>
      </c>
      <c r="K218" s="1"/>
      <c r="L218" s="14">
        <f>IF(Tabelle13[[#This Row],[SHORE A]]&lt;35,Tabelle13[[#This Row],[SHORE A]]*1.4,Tabelle13[[#This Row],[SHORE A]]*1.37)</f>
        <v>43.4</v>
      </c>
    </row>
    <row r="219" spans="1:12" x14ac:dyDescent="0.2">
      <c r="A219" t="s">
        <v>129</v>
      </c>
      <c r="B219" s="2">
        <v>89</v>
      </c>
      <c r="C219" s="2">
        <v>61</v>
      </c>
      <c r="D219" s="2">
        <f>Tabelle13[[#This Row],[g UG]]*0.718</f>
        <v>43.798000000000002</v>
      </c>
      <c r="E219" s="3">
        <v>2</v>
      </c>
      <c r="F219" s="6">
        <v>3.6</v>
      </c>
      <c r="G219" s="6">
        <f>Tabelle13[[#This Row],[DICKE]]-Tabelle13[[#This Row],[SCHWAMM]]</f>
        <v>1.6</v>
      </c>
      <c r="H219" s="1">
        <v>26.5</v>
      </c>
      <c r="I219" s="4">
        <v>1.5349999999999999</v>
      </c>
      <c r="J219" s="5">
        <v>27.5</v>
      </c>
      <c r="K219" s="1"/>
      <c r="L219" s="14">
        <f>IF(Tabelle13[[#This Row],[SHORE A]]&lt;35,Tabelle13[[#This Row],[SHORE A]]*1.4,Tabelle13[[#This Row],[SHORE A]]*1.37)</f>
        <v>37.099999999999994</v>
      </c>
    </row>
    <row r="220" spans="1:12" x14ac:dyDescent="0.2">
      <c r="A220" t="s">
        <v>275</v>
      </c>
      <c r="B220" s="2">
        <v>100</v>
      </c>
      <c r="C220" s="2">
        <v>70</v>
      </c>
      <c r="D220" s="2">
        <f>Tabelle13[[#This Row],[g UG]]*0.718</f>
        <v>50.26</v>
      </c>
      <c r="E220" s="3">
        <v>2</v>
      </c>
      <c r="F220" s="6">
        <v>3.5</v>
      </c>
      <c r="G220" s="6">
        <f>Tabelle13[[#This Row],[DICKE]]-Tabelle13[[#This Row],[SCHWAMM]]</f>
        <v>1.5</v>
      </c>
      <c r="H220" s="1">
        <v>33.5</v>
      </c>
      <c r="I220" s="4">
        <v>1.71</v>
      </c>
      <c r="J220" s="5">
        <v>20</v>
      </c>
      <c r="K220" s="1"/>
      <c r="L220" s="14">
        <f>IF(Tabelle13[[#This Row],[SHORE A]]&lt;35,Tabelle13[[#This Row],[SHORE A]]*1.4,Tabelle13[[#This Row],[SHORE A]]*1.37)</f>
        <v>46.9</v>
      </c>
    </row>
    <row r="221" spans="1:12" x14ac:dyDescent="0.2">
      <c r="A221" t="s">
        <v>130</v>
      </c>
      <c r="B221" s="2">
        <v>94</v>
      </c>
      <c r="C221" s="2">
        <v>66</v>
      </c>
      <c r="D221" s="2">
        <f>Tabelle13[[#This Row],[g UG]]*0.718</f>
        <v>47.387999999999998</v>
      </c>
      <c r="E221" s="3">
        <v>2</v>
      </c>
      <c r="F221" s="6">
        <v>3.6</v>
      </c>
      <c r="G221" s="6">
        <f>Tabelle13[[#This Row],[DICKE]]-Tabelle13[[#This Row],[SCHWAMM]]</f>
        <v>1.6</v>
      </c>
      <c r="H221" s="1">
        <v>33</v>
      </c>
      <c r="I221" s="4">
        <v>1.76</v>
      </c>
      <c r="J221" s="5">
        <v>22</v>
      </c>
      <c r="K221" s="1"/>
      <c r="L221" s="14">
        <f>IF(Tabelle13[[#This Row],[SHORE A]]&lt;35,Tabelle13[[#This Row],[SHORE A]]*1.4,Tabelle13[[#This Row],[SHORE A]]*1.37)</f>
        <v>46.199999999999996</v>
      </c>
    </row>
    <row r="222" spans="1:12" x14ac:dyDescent="0.2">
      <c r="A222" t="s">
        <v>277</v>
      </c>
      <c r="B222" s="2">
        <v>103</v>
      </c>
      <c r="C222" s="2">
        <v>70</v>
      </c>
      <c r="D222" s="2">
        <f>Tabelle13[[#This Row],[g UG]]*0.718</f>
        <v>50.26</v>
      </c>
      <c r="E222" s="3">
        <v>2</v>
      </c>
      <c r="F222" s="6">
        <v>3.57</v>
      </c>
      <c r="G222" s="6">
        <f>Tabelle13[[#This Row],[DICKE]]-Tabelle13[[#This Row],[SCHWAMM]]</f>
        <v>1.5699999999999998</v>
      </c>
      <c r="H222" s="1">
        <v>34</v>
      </c>
      <c r="I222" s="4">
        <v>1.915</v>
      </c>
      <c r="J222" s="5">
        <v>20.5</v>
      </c>
      <c r="K222" s="1"/>
      <c r="L222" s="14">
        <f>IF(Tabelle13[[#This Row],[SHORE A]]&lt;35,Tabelle13[[#This Row],[SHORE A]]*1.4,Tabelle13[[#This Row],[SHORE A]]*1.37)</f>
        <v>47.599999999999994</v>
      </c>
    </row>
    <row r="223" spans="1:12" x14ac:dyDescent="0.2">
      <c r="A223" t="s">
        <v>131</v>
      </c>
      <c r="B223" s="2">
        <v>105</v>
      </c>
      <c r="C223" s="2">
        <v>71</v>
      </c>
      <c r="D223" s="2">
        <f>Tabelle13[[#This Row],[g UG]]*0.718</f>
        <v>50.977999999999994</v>
      </c>
      <c r="E223" s="3">
        <v>2</v>
      </c>
      <c r="F223" s="6">
        <v>3.65</v>
      </c>
      <c r="G223" s="6">
        <f>Tabelle13[[#This Row],[DICKE]]-Tabelle13[[#This Row],[SCHWAMM]]</f>
        <v>1.65</v>
      </c>
      <c r="H223" s="1">
        <v>33.5</v>
      </c>
      <c r="I223" s="4">
        <v>1.7849999999999999</v>
      </c>
      <c r="J223" s="5">
        <v>28.5</v>
      </c>
      <c r="K223" s="1"/>
      <c r="L223" s="14">
        <f>IF(Tabelle13[[#This Row],[SHORE A]]&lt;35,Tabelle13[[#This Row],[SHORE A]]*1.4,Tabelle13[[#This Row],[SHORE A]]*1.37)</f>
        <v>46.9</v>
      </c>
    </row>
    <row r="224" spans="1:12" x14ac:dyDescent="0.2">
      <c r="A224" t="s">
        <v>132</v>
      </c>
      <c r="B224" s="2">
        <v>88</v>
      </c>
      <c r="C224" s="2">
        <v>60</v>
      </c>
      <c r="D224" s="2">
        <f>Tabelle13[[#This Row],[g UG]]*0.718</f>
        <v>43.08</v>
      </c>
      <c r="E224" s="3">
        <v>2</v>
      </c>
      <c r="F224" s="6">
        <v>3.5</v>
      </c>
      <c r="G224" s="6">
        <f>Tabelle13[[#This Row],[DICKE]]-Tabelle13[[#This Row],[SCHWAMM]]</f>
        <v>1.5</v>
      </c>
      <c r="H224" s="1">
        <v>29.5</v>
      </c>
      <c r="I224" s="4">
        <v>1.375</v>
      </c>
      <c r="J224" s="5">
        <v>22</v>
      </c>
      <c r="K224" s="1"/>
      <c r="L224" s="14">
        <f>IF(Tabelle13[[#This Row],[SHORE A]]&lt;35,Tabelle13[[#This Row],[SHORE A]]*1.4,Tabelle13[[#This Row],[SHORE A]]*1.37)</f>
        <v>41.3</v>
      </c>
    </row>
    <row r="225" spans="1:12" x14ac:dyDescent="0.2">
      <c r="A225" t="s">
        <v>133</v>
      </c>
      <c r="B225" s="2">
        <v>89</v>
      </c>
      <c r="C225" s="2">
        <v>59</v>
      </c>
      <c r="D225" s="2">
        <f>Tabelle13[[#This Row],[g UG]]*0.718</f>
        <v>42.361999999999995</v>
      </c>
      <c r="E225" s="3">
        <v>2</v>
      </c>
      <c r="F225" s="6">
        <v>3.6</v>
      </c>
      <c r="G225" s="6">
        <f>Tabelle13[[#This Row],[DICKE]]-Tabelle13[[#This Row],[SCHWAMM]]</f>
        <v>1.6</v>
      </c>
      <c r="H225" s="1">
        <v>28.5</v>
      </c>
      <c r="I225" s="4">
        <v>1.5</v>
      </c>
      <c r="J225" s="5">
        <v>29</v>
      </c>
      <c r="K225" s="1"/>
      <c r="L225" s="14">
        <f>IF(Tabelle13[[#This Row],[SHORE A]]&lt;35,Tabelle13[[#This Row],[SHORE A]]*1.4,Tabelle13[[#This Row],[SHORE A]]*1.37)</f>
        <v>39.9</v>
      </c>
    </row>
    <row r="226" spans="1:12" x14ac:dyDescent="0.2">
      <c r="A226" t="s">
        <v>134</v>
      </c>
      <c r="B226" s="2">
        <v>85</v>
      </c>
      <c r="C226" s="2">
        <v>59</v>
      </c>
      <c r="D226" s="2">
        <f>Tabelle13[[#This Row],[g UG]]*0.718</f>
        <v>42.361999999999995</v>
      </c>
      <c r="E226" s="3">
        <v>2</v>
      </c>
      <c r="F226" s="6">
        <v>3.5</v>
      </c>
      <c r="G226" s="6">
        <f>Tabelle13[[#This Row],[DICKE]]-Tabelle13[[#This Row],[SCHWAMM]]</f>
        <v>1.5</v>
      </c>
      <c r="H226" s="1">
        <v>27</v>
      </c>
      <c r="I226" s="4">
        <v>1.575</v>
      </c>
      <c r="J226" s="5">
        <v>25.5</v>
      </c>
      <c r="K226" s="1"/>
      <c r="L226" s="14">
        <f>IF(Tabelle13[[#This Row],[SHORE A]]&lt;35,Tabelle13[[#This Row],[SHORE A]]*1.4,Tabelle13[[#This Row],[SHORE A]]*1.37)</f>
        <v>37.799999999999997</v>
      </c>
    </row>
    <row r="227" spans="1:12" x14ac:dyDescent="0.2">
      <c r="A227" t="s">
        <v>273</v>
      </c>
      <c r="B227" s="2">
        <v>92</v>
      </c>
      <c r="C227" s="2">
        <v>62</v>
      </c>
      <c r="D227" s="2">
        <f>Tabelle13[[#This Row],[g UG]]*0.718</f>
        <v>44.515999999999998</v>
      </c>
      <c r="E227" s="3">
        <v>2</v>
      </c>
      <c r="F227" s="6">
        <v>3.35</v>
      </c>
      <c r="G227" s="6">
        <f>Tabelle13[[#This Row],[DICKE]]-Tabelle13[[#This Row],[SCHWAMM]]</f>
        <v>1.35</v>
      </c>
      <c r="H227" s="1">
        <v>33</v>
      </c>
      <c r="I227" s="4">
        <v>1.56</v>
      </c>
      <c r="J227" s="5">
        <v>21</v>
      </c>
      <c r="K227" s="1"/>
      <c r="L227" s="14">
        <f>IF(Tabelle13[[#This Row],[SHORE A]]&lt;35,Tabelle13[[#This Row],[SHORE A]]*1.4,Tabelle13[[#This Row],[SHORE A]]*1.37)</f>
        <v>46.199999999999996</v>
      </c>
    </row>
    <row r="228" spans="1:12" x14ac:dyDescent="0.2">
      <c r="A228" t="s">
        <v>135</v>
      </c>
      <c r="B228" s="2">
        <v>93</v>
      </c>
      <c r="C228" s="2">
        <v>64</v>
      </c>
      <c r="D228" s="2">
        <f>Tabelle13[[#This Row],[g UG]]*0.718</f>
        <v>45.951999999999998</v>
      </c>
      <c r="E228" s="3">
        <v>2</v>
      </c>
      <c r="F228" s="6">
        <v>3.6</v>
      </c>
      <c r="G228" s="6">
        <f>Tabelle13[[#This Row],[DICKE]]-Tabelle13[[#This Row],[SCHWAMM]]</f>
        <v>1.6</v>
      </c>
      <c r="H228" s="1">
        <v>35.5</v>
      </c>
      <c r="I228" s="4">
        <v>1.5549999999999999</v>
      </c>
      <c r="J228" s="5">
        <v>25.5</v>
      </c>
      <c r="K228" s="1"/>
      <c r="L228" s="14">
        <f>IF(Tabelle13[[#This Row],[SHORE A]]&lt;35,Tabelle13[[#This Row],[SHORE A]]*1.4,Tabelle13[[#This Row],[SHORE A]]*1.37)</f>
        <v>48.635000000000005</v>
      </c>
    </row>
    <row r="229" spans="1:12" x14ac:dyDescent="0.2">
      <c r="A229" t="s">
        <v>136</v>
      </c>
      <c r="B229" s="2">
        <v>92</v>
      </c>
      <c r="C229" s="2">
        <v>63</v>
      </c>
      <c r="D229" s="2">
        <f>Tabelle13[[#This Row],[g UG]]*0.718</f>
        <v>45.233999999999995</v>
      </c>
      <c r="E229" s="3">
        <v>2</v>
      </c>
      <c r="F229" s="6">
        <v>3.6</v>
      </c>
      <c r="G229" s="6">
        <f>Tabelle13[[#This Row],[DICKE]]-Tabelle13[[#This Row],[SCHWAMM]]</f>
        <v>1.6</v>
      </c>
      <c r="H229" s="1">
        <v>32</v>
      </c>
      <c r="I229" s="4">
        <v>1.2250000000000001</v>
      </c>
      <c r="J229" s="5">
        <v>27</v>
      </c>
      <c r="K229" s="1"/>
      <c r="L229" s="14">
        <f>IF(Tabelle13[[#This Row],[SHORE A]]&lt;35,Tabelle13[[#This Row],[SHORE A]]*1.4,Tabelle13[[#This Row],[SHORE A]]*1.37)</f>
        <v>44.8</v>
      </c>
    </row>
    <row r="230" spans="1:12" x14ac:dyDescent="0.2">
      <c r="A230" t="s">
        <v>137</v>
      </c>
      <c r="B230" s="2">
        <v>97</v>
      </c>
      <c r="C230" s="2">
        <v>67</v>
      </c>
      <c r="D230" s="2">
        <f>Tabelle13[[#This Row],[g UG]]*0.718</f>
        <v>48.105999999999995</v>
      </c>
      <c r="E230" s="3">
        <v>2</v>
      </c>
      <c r="F230" s="6">
        <v>3.5</v>
      </c>
      <c r="G230" s="6">
        <f>Tabelle13[[#This Row],[DICKE]]-Tabelle13[[#This Row],[SCHWAMM]]</f>
        <v>1.5</v>
      </c>
      <c r="H230" s="1">
        <v>31</v>
      </c>
      <c r="I230" s="4">
        <v>1.1200000000000001</v>
      </c>
      <c r="J230" s="5">
        <v>26</v>
      </c>
      <c r="K230" s="1"/>
      <c r="L230" s="14">
        <f>IF(Tabelle13[[#This Row],[SHORE A]]&lt;35,Tabelle13[[#This Row],[SHORE A]]*1.4,Tabelle13[[#This Row],[SHORE A]]*1.37)</f>
        <v>43.4</v>
      </c>
    </row>
    <row r="231" spans="1:12" x14ac:dyDescent="0.2">
      <c r="A231" t="s">
        <v>278</v>
      </c>
      <c r="B231" s="2">
        <v>102</v>
      </c>
      <c r="C231" s="2">
        <v>69</v>
      </c>
      <c r="D231" s="2">
        <f>Tabelle13[[#This Row],[g UG]]*0.718</f>
        <v>49.542000000000002</v>
      </c>
      <c r="E231" s="3">
        <v>2</v>
      </c>
      <c r="F231" s="6">
        <v>3.55</v>
      </c>
      <c r="G231" s="6">
        <f>Tabelle13[[#This Row],[DICKE]]-Tabelle13[[#This Row],[SCHWAMM]]</f>
        <v>1.5499999999999998</v>
      </c>
      <c r="H231" s="1">
        <v>31</v>
      </c>
      <c r="I231" s="4">
        <v>1.7150000000000001</v>
      </c>
      <c r="J231" s="5">
        <v>21.5</v>
      </c>
      <c r="K231" s="1"/>
      <c r="L231" s="14">
        <f>IF(Tabelle13[[#This Row],[SHORE A]]&lt;35,Tabelle13[[#This Row],[SHORE A]]*1.4,Tabelle13[[#This Row],[SHORE A]]*1.37)</f>
        <v>43.4</v>
      </c>
    </row>
    <row r="232" spans="1:12" x14ac:dyDescent="0.2">
      <c r="A232" t="s">
        <v>138</v>
      </c>
      <c r="B232" s="2">
        <v>96</v>
      </c>
      <c r="C232" s="2">
        <v>62</v>
      </c>
      <c r="D232" s="2">
        <f>Tabelle13[[#This Row],[g UG]]*0.718</f>
        <v>44.515999999999998</v>
      </c>
      <c r="E232" s="3">
        <v>2</v>
      </c>
      <c r="F232" s="6">
        <v>3.4</v>
      </c>
      <c r="G232" s="6">
        <f>Tabelle13[[#This Row],[DICKE]]-Tabelle13[[#This Row],[SCHWAMM]]</f>
        <v>1.4</v>
      </c>
      <c r="H232" s="1">
        <v>34.5</v>
      </c>
      <c r="I232" s="4">
        <v>1.5</v>
      </c>
      <c r="J232" s="5">
        <v>30</v>
      </c>
      <c r="K232" s="1"/>
      <c r="L232" s="14">
        <f>IF(Tabelle13[[#This Row],[SHORE A]]&lt;35,Tabelle13[[#This Row],[SHORE A]]*1.4,Tabelle13[[#This Row],[SHORE A]]*1.37)</f>
        <v>48.3</v>
      </c>
    </row>
    <row r="233" spans="1:12" x14ac:dyDescent="0.2">
      <c r="A233" t="s">
        <v>139</v>
      </c>
      <c r="B233" s="2">
        <v>100</v>
      </c>
      <c r="C233" s="2">
        <v>70</v>
      </c>
      <c r="D233" s="2">
        <f>Tabelle13[[#This Row],[g UG]]*0.718</f>
        <v>50.26</v>
      </c>
      <c r="E233" s="3">
        <v>2</v>
      </c>
      <c r="F233" s="6">
        <v>3.6</v>
      </c>
      <c r="G233" s="6">
        <f>Tabelle13[[#This Row],[DICKE]]-Tabelle13[[#This Row],[SCHWAMM]]</f>
        <v>1.6</v>
      </c>
      <c r="H233" s="1">
        <v>38</v>
      </c>
      <c r="I233" s="4">
        <v>1.61</v>
      </c>
      <c r="J233" s="5">
        <v>29.5</v>
      </c>
      <c r="K233" s="1"/>
      <c r="L233" s="14">
        <f>IF(Tabelle13[[#This Row],[SHORE A]]&lt;35,Tabelle13[[#This Row],[SHORE A]]*1.4,Tabelle13[[#This Row],[SHORE A]]*1.37)</f>
        <v>52.06</v>
      </c>
    </row>
    <row r="234" spans="1:12" x14ac:dyDescent="0.2">
      <c r="A234" t="s">
        <v>171</v>
      </c>
      <c r="B234" s="2">
        <v>75</v>
      </c>
      <c r="C234" s="2">
        <v>51</v>
      </c>
      <c r="D234" s="2">
        <f>Tabelle13[[#This Row],[g UG]]*0.718</f>
        <v>36.617999999999995</v>
      </c>
      <c r="E234" s="3">
        <v>2</v>
      </c>
      <c r="F234" s="6">
        <v>3.47</v>
      </c>
      <c r="G234" s="6">
        <f>Tabelle13[[#This Row],[DICKE]]-Tabelle13[[#This Row],[SCHWAMM]]</f>
        <v>1.4700000000000002</v>
      </c>
      <c r="H234" s="1">
        <v>28.5</v>
      </c>
      <c r="I234" s="4">
        <v>0.27</v>
      </c>
      <c r="J234" s="5">
        <v>17.5</v>
      </c>
      <c r="K234" s="1"/>
      <c r="L234" s="14">
        <f>IF(Tabelle13[[#This Row],[SHORE A]]&lt;35,Tabelle13[[#This Row],[SHORE A]]*1.4,Tabelle13[[#This Row],[SHORE A]]*1.37)</f>
        <v>39.9</v>
      </c>
    </row>
    <row r="235" spans="1:12" x14ac:dyDescent="0.2">
      <c r="A235" t="s">
        <v>140</v>
      </c>
      <c r="B235" s="2">
        <v>85</v>
      </c>
      <c r="C235" s="2">
        <v>63</v>
      </c>
      <c r="D235" s="2">
        <f>Tabelle13[[#This Row],[g UG]]*0.718</f>
        <v>45.233999999999995</v>
      </c>
      <c r="E235" s="3">
        <v>2</v>
      </c>
      <c r="F235" s="6">
        <v>3.6</v>
      </c>
      <c r="G235" s="6">
        <f>Tabelle13[[#This Row],[DICKE]]-Tabelle13[[#This Row],[SCHWAMM]]</f>
        <v>1.6</v>
      </c>
      <c r="H235" s="1">
        <v>26.5</v>
      </c>
      <c r="I235" s="4">
        <v>1.915</v>
      </c>
      <c r="J235" s="5">
        <v>16.5</v>
      </c>
      <c r="K235" s="1"/>
      <c r="L235" s="14">
        <f>IF(Tabelle13[[#This Row],[SHORE A]]&lt;35,Tabelle13[[#This Row],[SHORE A]]*1.4,Tabelle13[[#This Row],[SHORE A]]*1.37)</f>
        <v>37.099999999999994</v>
      </c>
    </row>
    <row r="236" spans="1:12" x14ac:dyDescent="0.2">
      <c r="A236" t="s">
        <v>141</v>
      </c>
      <c r="B236" s="2">
        <v>121</v>
      </c>
      <c r="C236" s="2">
        <v>64</v>
      </c>
      <c r="D236" s="2">
        <f>Tabelle13[[#This Row],[g UG]]*0.718</f>
        <v>45.951999999999998</v>
      </c>
      <c r="E236" s="3">
        <v>2</v>
      </c>
      <c r="F236" s="6">
        <v>3.5</v>
      </c>
      <c r="G236" s="6">
        <f>Tabelle13[[#This Row],[DICKE]]-Tabelle13[[#This Row],[SCHWAMM]]</f>
        <v>1.5</v>
      </c>
      <c r="H236" s="1">
        <v>31</v>
      </c>
      <c r="I236" s="4">
        <v>1.72</v>
      </c>
      <c r="J236" s="5">
        <v>20</v>
      </c>
      <c r="K236" s="1"/>
      <c r="L236" s="14">
        <f>IF(Tabelle13[[#This Row],[SHORE A]]&lt;35,Tabelle13[[#This Row],[SHORE A]]*1.4,Tabelle13[[#This Row],[SHORE A]]*1.37)</f>
        <v>43.4</v>
      </c>
    </row>
    <row r="237" spans="1:12" x14ac:dyDescent="0.2">
      <c r="A237" t="s">
        <v>142</v>
      </c>
      <c r="B237" s="2">
        <v>117</v>
      </c>
      <c r="C237" s="2">
        <v>59</v>
      </c>
      <c r="D237" s="2">
        <f>Tabelle13[[#This Row],[g UG]]*0.718</f>
        <v>42.361999999999995</v>
      </c>
      <c r="E237" s="3">
        <v>2</v>
      </c>
      <c r="F237" s="6">
        <v>3.63</v>
      </c>
      <c r="G237" s="6">
        <f>Tabelle13[[#This Row],[DICKE]]-Tabelle13[[#This Row],[SCHWAMM]]</f>
        <v>1.63</v>
      </c>
      <c r="H237" s="1">
        <v>26</v>
      </c>
      <c r="I237" s="4">
        <v>1.53</v>
      </c>
      <c r="J237" s="5">
        <v>25.5</v>
      </c>
      <c r="K237" s="1"/>
      <c r="L237" s="14">
        <f>IF(Tabelle13[[#This Row],[SHORE A]]&lt;35,Tabelle13[[#This Row],[SHORE A]]*1.4,Tabelle13[[#This Row],[SHORE A]]*1.37)</f>
        <v>36.4</v>
      </c>
    </row>
    <row r="238" spans="1:12" x14ac:dyDescent="0.2">
      <c r="A238" t="s">
        <v>164</v>
      </c>
      <c r="B238" s="2">
        <v>81</v>
      </c>
      <c r="C238" s="2">
        <v>64</v>
      </c>
      <c r="D238" s="2">
        <f>Tabelle13[[#This Row],[g UG]]*0.718</f>
        <v>45.951999999999998</v>
      </c>
      <c r="E238" s="3">
        <v>2</v>
      </c>
      <c r="F238" s="6">
        <v>3.52</v>
      </c>
      <c r="G238" s="6">
        <f>Tabelle13[[#This Row],[DICKE]]-Tabelle13[[#This Row],[SCHWAMM]]</f>
        <v>1.52</v>
      </c>
      <c r="H238" s="1">
        <v>27.5</v>
      </c>
      <c r="I238" s="4">
        <v>1.77</v>
      </c>
      <c r="J238" s="5">
        <v>19</v>
      </c>
      <c r="K238" s="1"/>
      <c r="L238" s="14">
        <f>IF(Tabelle13[[#This Row],[SHORE A]]&lt;35,Tabelle13[[#This Row],[SHORE A]]*1.4,Tabelle13[[#This Row],[SHORE A]]*1.37)</f>
        <v>38.5</v>
      </c>
    </row>
    <row r="239" spans="1:12" x14ac:dyDescent="0.2">
      <c r="A239" t="s">
        <v>143</v>
      </c>
      <c r="B239" s="2">
        <v>80</v>
      </c>
      <c r="C239" s="2">
        <v>59</v>
      </c>
      <c r="D239" s="2">
        <f>Tabelle13[[#This Row],[g UG]]*0.718</f>
        <v>42.361999999999995</v>
      </c>
      <c r="E239" s="3">
        <v>2</v>
      </c>
      <c r="F239" s="6">
        <v>3.54</v>
      </c>
      <c r="G239" s="6">
        <f>Tabelle13[[#This Row],[DICKE]]-Tabelle13[[#This Row],[SCHWAMM]]</f>
        <v>1.54</v>
      </c>
      <c r="H239" s="1">
        <v>33</v>
      </c>
      <c r="I239" s="4">
        <v>1.79</v>
      </c>
      <c r="J239" s="5">
        <v>20</v>
      </c>
      <c r="K239" s="1"/>
      <c r="L239" s="14">
        <f>IF(Tabelle13[[#This Row],[SHORE A]]&lt;35,Tabelle13[[#This Row],[SHORE A]]*1.4,Tabelle13[[#This Row],[SHORE A]]*1.37)</f>
        <v>46.199999999999996</v>
      </c>
    </row>
    <row r="240" spans="1:12" x14ac:dyDescent="0.2">
      <c r="A240" t="s">
        <v>144</v>
      </c>
      <c r="B240" s="2">
        <v>73</v>
      </c>
      <c r="C240" s="2">
        <v>53</v>
      </c>
      <c r="D240" s="2">
        <f>Tabelle13[[#This Row],[g UG]]*0.718</f>
        <v>38.054000000000002</v>
      </c>
      <c r="E240" s="3">
        <v>2</v>
      </c>
      <c r="F240" s="6">
        <v>3.4</v>
      </c>
      <c r="G240" s="6">
        <f>Tabelle13[[#This Row],[DICKE]]-Tabelle13[[#This Row],[SCHWAMM]]</f>
        <v>1.4</v>
      </c>
      <c r="H240" s="1">
        <v>26.5</v>
      </c>
      <c r="I240" s="4">
        <v>1.52</v>
      </c>
      <c r="J240" s="5">
        <v>22</v>
      </c>
      <c r="K240" s="1"/>
      <c r="L240" s="14">
        <f>IF(Tabelle13[[#This Row],[SHORE A]]&lt;35,Tabelle13[[#This Row],[SHORE A]]*1.4,Tabelle13[[#This Row],[SHORE A]]*1.37)</f>
        <v>37.099999999999994</v>
      </c>
    </row>
    <row r="241" spans="1:12" x14ac:dyDescent="0.2">
      <c r="A241" t="s">
        <v>145</v>
      </c>
      <c r="B241" s="2">
        <v>82</v>
      </c>
      <c r="C241" s="2">
        <v>62</v>
      </c>
      <c r="D241" s="2">
        <f>Tabelle13[[#This Row],[g UG]]*0.718</f>
        <v>44.515999999999998</v>
      </c>
      <c r="E241" s="3">
        <v>2</v>
      </c>
      <c r="F241" s="6">
        <v>3.5</v>
      </c>
      <c r="G241" s="6">
        <f>Tabelle13[[#This Row],[DICKE]]-Tabelle13[[#This Row],[SCHWAMM]]</f>
        <v>1.5</v>
      </c>
      <c r="H241" s="1">
        <v>26</v>
      </c>
      <c r="I241" s="4">
        <v>1.52</v>
      </c>
      <c r="J241" s="5">
        <v>19</v>
      </c>
      <c r="K241" s="1"/>
      <c r="L241" s="14">
        <f>IF(Tabelle13[[#This Row],[SHORE A]]&lt;35,Tabelle13[[#This Row],[SHORE A]]*1.4,Tabelle13[[#This Row],[SHORE A]]*1.37)</f>
        <v>36.4</v>
      </c>
    </row>
    <row r="242" spans="1:12" x14ac:dyDescent="0.2">
      <c r="A242" t="s">
        <v>146</v>
      </c>
      <c r="B242" s="2">
        <v>93</v>
      </c>
      <c r="C242" s="2">
        <v>69</v>
      </c>
      <c r="D242" s="2">
        <f>Tabelle13[[#This Row],[g UG]]*0.718</f>
        <v>49.542000000000002</v>
      </c>
      <c r="E242" s="3">
        <v>2</v>
      </c>
      <c r="F242" s="6">
        <v>3.6</v>
      </c>
      <c r="G242" s="6">
        <f>Tabelle13[[#This Row],[DICKE]]-Tabelle13[[#This Row],[SCHWAMM]]</f>
        <v>1.6</v>
      </c>
      <c r="H242" s="1">
        <v>32.5</v>
      </c>
      <c r="I242" s="4">
        <v>0.87</v>
      </c>
      <c r="J242" s="5">
        <v>27.5</v>
      </c>
      <c r="K242" s="1"/>
      <c r="L242" s="14">
        <f>IF(Tabelle13[[#This Row],[SHORE A]]&lt;35,Tabelle13[[#This Row],[SHORE A]]*1.4,Tabelle13[[#This Row],[SHORE A]]*1.37)</f>
        <v>45.5</v>
      </c>
    </row>
    <row r="243" spans="1:12" x14ac:dyDescent="0.2">
      <c r="A243" t="s">
        <v>147</v>
      </c>
      <c r="B243" s="2">
        <v>85</v>
      </c>
      <c r="C243" s="2">
        <v>61</v>
      </c>
      <c r="D243" s="2">
        <f>Tabelle13[[#This Row],[g UG]]*0.718</f>
        <v>43.798000000000002</v>
      </c>
      <c r="E243" s="3">
        <v>2</v>
      </c>
      <c r="F243" s="6">
        <v>3.6</v>
      </c>
      <c r="G243" s="6">
        <f>Tabelle13[[#This Row],[DICKE]]-Tabelle13[[#This Row],[SCHWAMM]]</f>
        <v>1.6</v>
      </c>
      <c r="H243" s="1">
        <v>26</v>
      </c>
      <c r="I243" s="4">
        <v>1.62</v>
      </c>
      <c r="J243" s="5">
        <v>28.5</v>
      </c>
      <c r="K243" s="1"/>
      <c r="L243" s="14">
        <f>IF(Tabelle13[[#This Row],[SHORE A]]&lt;35,Tabelle13[[#This Row],[SHORE A]]*1.4,Tabelle13[[#This Row],[SHORE A]]*1.37)</f>
        <v>36.4</v>
      </c>
    </row>
    <row r="244" spans="1:12" x14ac:dyDescent="0.2">
      <c r="A244" t="s">
        <v>148</v>
      </c>
      <c r="B244" s="2">
        <v>92</v>
      </c>
      <c r="C244" s="2">
        <v>68</v>
      </c>
      <c r="D244" s="2">
        <f>Tabelle13[[#This Row],[g UG]]*0.718</f>
        <v>48.823999999999998</v>
      </c>
      <c r="E244" s="3">
        <v>2</v>
      </c>
      <c r="F244" s="6">
        <v>3.4</v>
      </c>
      <c r="G244" s="6">
        <f>Tabelle13[[#This Row],[DICKE]]-Tabelle13[[#This Row],[SCHWAMM]]</f>
        <v>1.4</v>
      </c>
      <c r="H244" s="1">
        <v>31.5</v>
      </c>
      <c r="I244" s="4">
        <v>1.4650000000000001</v>
      </c>
      <c r="J244" s="5">
        <v>26.5</v>
      </c>
      <c r="K244" s="1"/>
      <c r="L244" s="14">
        <f>IF(Tabelle13[[#This Row],[SHORE A]]&lt;35,Tabelle13[[#This Row],[SHORE A]]*1.4,Tabelle13[[#This Row],[SHORE A]]*1.37)</f>
        <v>44.099999999999994</v>
      </c>
    </row>
    <row r="245" spans="1:12" x14ac:dyDescent="0.2">
      <c r="A245" t="s">
        <v>149</v>
      </c>
      <c r="B245" s="2">
        <v>95</v>
      </c>
      <c r="C245" s="2">
        <v>72</v>
      </c>
      <c r="D245" s="2">
        <f>Tabelle13[[#This Row],[g UG]]*0.718</f>
        <v>51.695999999999998</v>
      </c>
      <c r="E245" s="3">
        <v>2</v>
      </c>
      <c r="F245" s="6">
        <v>3.6</v>
      </c>
      <c r="G245" s="6">
        <f>Tabelle13[[#This Row],[DICKE]]-Tabelle13[[#This Row],[SCHWAMM]]</f>
        <v>1.6</v>
      </c>
      <c r="H245" s="1">
        <v>32.5</v>
      </c>
      <c r="I245" s="4">
        <v>1.53</v>
      </c>
      <c r="J245" s="5">
        <v>27</v>
      </c>
      <c r="K245" s="1"/>
      <c r="L245" s="14">
        <f>IF(Tabelle13[[#This Row],[SHORE A]]&lt;35,Tabelle13[[#This Row],[SHORE A]]*1.4,Tabelle13[[#This Row],[SHORE A]]*1.37)</f>
        <v>45.5</v>
      </c>
    </row>
    <row r="246" spans="1:12" x14ac:dyDescent="0.2">
      <c r="A246" t="s">
        <v>150</v>
      </c>
      <c r="B246" s="2">
        <v>90</v>
      </c>
      <c r="C246" s="2">
        <v>66</v>
      </c>
      <c r="D246" s="2">
        <f>Tabelle13[[#This Row],[g UG]]*0.718</f>
        <v>47.387999999999998</v>
      </c>
      <c r="E246" s="3">
        <v>2</v>
      </c>
      <c r="F246" s="6">
        <v>3.5</v>
      </c>
      <c r="G246" s="6">
        <f>Tabelle13[[#This Row],[DICKE]]-Tabelle13[[#This Row],[SCHWAMM]]</f>
        <v>1.5</v>
      </c>
      <c r="H246" s="1">
        <v>29</v>
      </c>
      <c r="I246" s="4">
        <v>1.17</v>
      </c>
      <c r="J246" s="5">
        <v>26.5</v>
      </c>
      <c r="K246" s="1"/>
      <c r="L246" s="14">
        <f>IF(Tabelle13[[#This Row],[SHORE A]]&lt;35,Tabelle13[[#This Row],[SHORE A]]*1.4,Tabelle13[[#This Row],[SHORE A]]*1.37)</f>
        <v>40.599999999999994</v>
      </c>
    </row>
    <row r="247" spans="1:12" x14ac:dyDescent="0.2">
      <c r="A247" t="s">
        <v>231</v>
      </c>
      <c r="B247" s="2">
        <v>92</v>
      </c>
      <c r="C247" s="2">
        <v>67</v>
      </c>
      <c r="D247" s="2">
        <f>Tabelle13[[#This Row],[g UG]]*0.718</f>
        <v>48.105999999999995</v>
      </c>
      <c r="E247" s="3">
        <v>2</v>
      </c>
      <c r="F247" s="6">
        <v>3.56</v>
      </c>
      <c r="G247" s="6">
        <f>Tabelle13[[#This Row],[DICKE]]-Tabelle13[[#This Row],[SCHWAMM]]</f>
        <v>1.56</v>
      </c>
      <c r="H247" s="1">
        <v>31.5</v>
      </c>
      <c r="I247" s="4">
        <v>1.5</v>
      </c>
      <c r="J247" s="5">
        <v>27.5</v>
      </c>
      <c r="K247" s="1"/>
      <c r="L247" s="14">
        <f>IF(Tabelle13[[#This Row],[SHORE A]]&lt;35,Tabelle13[[#This Row],[SHORE A]]*1.4,Tabelle13[[#This Row],[SHORE A]]*1.37)</f>
        <v>44.099999999999994</v>
      </c>
    </row>
    <row r="248" spans="1:12" x14ac:dyDescent="0.2">
      <c r="A248" t="s">
        <v>151</v>
      </c>
      <c r="B248" s="2">
        <v>95</v>
      </c>
      <c r="C248" s="2">
        <v>72</v>
      </c>
      <c r="D248" s="2">
        <f>Tabelle13[[#This Row],[g UG]]*0.718</f>
        <v>51.695999999999998</v>
      </c>
      <c r="E248" s="3">
        <v>2</v>
      </c>
      <c r="F248" s="6">
        <v>3.5</v>
      </c>
      <c r="G248" s="6">
        <f>Tabelle13[[#This Row],[DICKE]]-Tabelle13[[#This Row],[SCHWAMM]]</f>
        <v>1.5</v>
      </c>
      <c r="H248" s="1">
        <v>29</v>
      </c>
      <c r="I248" s="4">
        <v>1.78</v>
      </c>
      <c r="J248" s="5">
        <v>21</v>
      </c>
      <c r="K248" s="1"/>
      <c r="L248" s="14">
        <f>IF(Tabelle13[[#This Row],[SHORE A]]&lt;35,Tabelle13[[#This Row],[SHORE A]]*1.4,Tabelle13[[#This Row],[SHORE A]]*1.37)</f>
        <v>40.599999999999994</v>
      </c>
    </row>
    <row r="249" spans="1:12" x14ac:dyDescent="0.2">
      <c r="A249" t="s">
        <v>152</v>
      </c>
      <c r="B249" s="2">
        <v>101</v>
      </c>
      <c r="C249" s="2">
        <v>76</v>
      </c>
      <c r="D249" s="2">
        <f>Tabelle13[[#This Row],[g UG]]*0.718</f>
        <v>54.567999999999998</v>
      </c>
      <c r="E249" s="3">
        <v>2.2999999999999998</v>
      </c>
      <c r="F249" s="6">
        <v>3.7</v>
      </c>
      <c r="G249" s="6">
        <f>Tabelle13[[#This Row],[DICKE]]-Tabelle13[[#This Row],[SCHWAMM]]</f>
        <v>1.4000000000000004</v>
      </c>
      <c r="H249" s="1">
        <v>28</v>
      </c>
      <c r="I249" s="4">
        <v>1.7350000000000001</v>
      </c>
      <c r="J249" s="5">
        <v>16</v>
      </c>
      <c r="K249" s="1"/>
      <c r="L249" s="14">
        <f>IF(Tabelle13[[#This Row],[SHORE A]]&lt;35,Tabelle13[[#This Row],[SHORE A]]*1.4,Tabelle13[[#This Row],[SHORE A]]*1.37)</f>
        <v>39.199999999999996</v>
      </c>
    </row>
    <row r="250" spans="1:12" x14ac:dyDescent="0.2">
      <c r="A250" t="s">
        <v>153</v>
      </c>
      <c r="B250" s="2">
        <v>86</v>
      </c>
      <c r="C250" s="2">
        <v>65</v>
      </c>
      <c r="D250" s="2">
        <f>Tabelle13[[#This Row],[g UG]]*0.718</f>
        <v>46.67</v>
      </c>
      <c r="E250" s="3">
        <v>2</v>
      </c>
      <c r="F250" s="6">
        <v>3.5</v>
      </c>
      <c r="G250" s="6">
        <f>Tabelle13[[#This Row],[DICKE]]-Tabelle13[[#This Row],[SCHWAMM]]</f>
        <v>1.5</v>
      </c>
      <c r="H250" s="1">
        <v>31.5</v>
      </c>
      <c r="I250" s="4">
        <v>1.51</v>
      </c>
      <c r="J250" s="5">
        <v>26</v>
      </c>
      <c r="K250" s="1"/>
      <c r="L250" s="14">
        <f>IF(Tabelle13[[#This Row],[SHORE A]]&lt;35,Tabelle13[[#This Row],[SHORE A]]*1.4,Tabelle13[[#This Row],[SHORE A]]*1.37)</f>
        <v>44.099999999999994</v>
      </c>
    </row>
    <row r="251" spans="1:12" x14ac:dyDescent="0.2">
      <c r="A251" t="s">
        <v>154</v>
      </c>
      <c r="B251" s="2">
        <v>90</v>
      </c>
      <c r="C251" s="2">
        <v>65</v>
      </c>
      <c r="D251" s="2">
        <f>Tabelle13[[#This Row],[g UG]]*0.718</f>
        <v>46.67</v>
      </c>
      <c r="E251" s="3">
        <v>2</v>
      </c>
      <c r="F251" s="6">
        <v>3.5</v>
      </c>
      <c r="G251" s="6">
        <f>Tabelle13[[#This Row],[DICKE]]-Tabelle13[[#This Row],[SCHWAMM]]</f>
        <v>1.5</v>
      </c>
      <c r="H251" s="1">
        <v>36</v>
      </c>
      <c r="I251" s="4">
        <v>1.585</v>
      </c>
      <c r="J251" s="5">
        <v>26.5</v>
      </c>
      <c r="K251" s="1"/>
      <c r="L251" s="14">
        <f>IF(Tabelle13[[#This Row],[SHORE A]]&lt;35,Tabelle13[[#This Row],[SHORE A]]*1.4,Tabelle13[[#This Row],[SHORE A]]*1.37)</f>
        <v>49.320000000000007</v>
      </c>
    </row>
    <row r="252" spans="1:12" x14ac:dyDescent="0.2">
      <c r="A252" t="s">
        <v>155</v>
      </c>
      <c r="B252" s="2">
        <v>87</v>
      </c>
      <c r="C252" s="2">
        <v>63</v>
      </c>
      <c r="D252" s="2">
        <f>Tabelle13[[#This Row],[g UG]]*0.718</f>
        <v>45.233999999999995</v>
      </c>
      <c r="E252" s="3">
        <v>2</v>
      </c>
      <c r="F252" s="6">
        <v>3.4</v>
      </c>
      <c r="G252" s="6">
        <f>Tabelle13[[#This Row],[DICKE]]-Tabelle13[[#This Row],[SCHWAMM]]</f>
        <v>1.4</v>
      </c>
      <c r="H252" s="1">
        <v>35</v>
      </c>
      <c r="I252" s="4">
        <v>1.5249999999999999</v>
      </c>
      <c r="J252" s="5">
        <v>18</v>
      </c>
      <c r="K252" s="1"/>
      <c r="L252" s="14">
        <f>IF(Tabelle13[[#This Row],[SHORE A]]&lt;35,Tabelle13[[#This Row],[SHORE A]]*1.4,Tabelle13[[#This Row],[SHORE A]]*1.37)</f>
        <v>47.95</v>
      </c>
    </row>
    <row r="253" spans="1:12" x14ac:dyDescent="0.2">
      <c r="A253" t="s">
        <v>268</v>
      </c>
      <c r="B253" s="2">
        <v>85</v>
      </c>
      <c r="C253" s="2">
        <v>61</v>
      </c>
      <c r="D253" s="2">
        <f>Tabelle13[[#This Row],[g UG]]*0.718</f>
        <v>43.798000000000002</v>
      </c>
      <c r="E253" s="3">
        <v>2</v>
      </c>
      <c r="F253" s="6">
        <v>3.58</v>
      </c>
      <c r="G253" s="6">
        <f>Tabelle13[[#This Row],[DICKE]]-Tabelle13[[#This Row],[SCHWAMM]]</f>
        <v>1.58</v>
      </c>
      <c r="H253" s="1">
        <v>31</v>
      </c>
      <c r="I253" s="4">
        <v>1.8149999999999999</v>
      </c>
      <c r="J253" s="5">
        <v>18</v>
      </c>
      <c r="K253" s="1"/>
      <c r="L253" s="14">
        <f>IF(Tabelle13[[#This Row],[SHORE A]]&lt;35,Tabelle13[[#This Row],[SHORE A]]*1.4,Tabelle13[[#This Row],[SHORE A]]*1.37)</f>
        <v>43.4</v>
      </c>
    </row>
    <row r="254" spans="1:12" x14ac:dyDescent="0.2">
      <c r="A254" t="s">
        <v>156</v>
      </c>
      <c r="B254" s="2">
        <v>77</v>
      </c>
      <c r="C254" s="2">
        <v>54</v>
      </c>
      <c r="D254" s="2">
        <f>Tabelle13[[#This Row],[g UG]]*0.718</f>
        <v>38.771999999999998</v>
      </c>
      <c r="E254" s="3">
        <v>2</v>
      </c>
      <c r="F254" s="6">
        <v>3.4</v>
      </c>
      <c r="G254" s="6">
        <f>Tabelle13[[#This Row],[DICKE]]-Tabelle13[[#This Row],[SCHWAMM]]</f>
        <v>1.4</v>
      </c>
      <c r="H254" s="1">
        <v>28</v>
      </c>
      <c r="I254" s="4">
        <v>1.615</v>
      </c>
      <c r="J254" s="5">
        <v>24</v>
      </c>
      <c r="K254" s="1"/>
      <c r="L254" s="14">
        <f>IF(Tabelle13[[#This Row],[SHORE A]]&lt;35,Tabelle13[[#This Row],[SHORE A]]*1.4,Tabelle13[[#This Row],[SHORE A]]*1.37)</f>
        <v>39.199999999999996</v>
      </c>
    </row>
    <row r="255" spans="1:12" x14ac:dyDescent="0.2">
      <c r="A255" t="s">
        <v>267</v>
      </c>
      <c r="B255" s="2">
        <v>85</v>
      </c>
      <c r="C255" s="2">
        <v>62</v>
      </c>
      <c r="D255" s="2">
        <f>Tabelle13[[#This Row],[g UG]]*0.718</f>
        <v>44.515999999999998</v>
      </c>
      <c r="E255" s="3">
        <v>2</v>
      </c>
      <c r="F255" s="6">
        <v>3.41</v>
      </c>
      <c r="G255" s="6">
        <f>Tabelle13[[#This Row],[DICKE]]-Tabelle13[[#This Row],[SCHWAMM]]</f>
        <v>1.4100000000000001</v>
      </c>
      <c r="H255" s="1">
        <v>33.5</v>
      </c>
      <c r="I255" s="4">
        <v>1.76</v>
      </c>
      <c r="J255" s="5">
        <v>18</v>
      </c>
      <c r="K255" s="1"/>
      <c r="L255" s="14">
        <f>IF(Tabelle13[[#This Row],[SHORE A]]&lt;35,Tabelle13[[#This Row],[SHORE A]]*1.4,Tabelle13[[#This Row],[SHORE A]]*1.37)</f>
        <v>46.9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0A53-AE04-2E4E-932A-E0A69519ECF5}">
  <dimension ref="A1:K5"/>
  <sheetViews>
    <sheetView workbookViewId="0">
      <selection activeCell="L5" sqref="L5"/>
    </sheetView>
  </sheetViews>
  <sheetFormatPr baseColWidth="10" defaultRowHeight="16" x14ac:dyDescent="0.2"/>
  <cols>
    <col min="1" max="1" width="24.33203125" customWidth="1"/>
    <col min="2" max="2" width="11.33203125" style="7" customWidth="1"/>
    <col min="3" max="4" width="10.83203125" style="9"/>
    <col min="5" max="7" width="10.83203125" style="8"/>
    <col min="8" max="8" width="10.83203125" style="9"/>
    <col min="9" max="9" width="11.1640625" style="10" customWidth="1"/>
    <col min="10" max="10" width="10.83203125" style="11"/>
    <col min="11" max="11" width="12" style="10" customWidth="1"/>
  </cols>
  <sheetData>
    <row r="1" spans="1:11" x14ac:dyDescent="0.2">
      <c r="A1" t="s">
        <v>198</v>
      </c>
      <c r="B1" s="1" t="s">
        <v>199</v>
      </c>
      <c r="C1" s="3" t="s">
        <v>204</v>
      </c>
      <c r="D1" s="3" t="s">
        <v>205</v>
      </c>
      <c r="E1" s="1" t="s">
        <v>200</v>
      </c>
      <c r="F1" s="1" t="s">
        <v>201</v>
      </c>
      <c r="G1" s="1" t="s">
        <v>202</v>
      </c>
      <c r="H1" s="1" t="s">
        <v>206</v>
      </c>
      <c r="I1" s="1" t="s">
        <v>207</v>
      </c>
      <c r="J1" s="1" t="s">
        <v>208</v>
      </c>
      <c r="K1" s="1" t="s">
        <v>8</v>
      </c>
    </row>
    <row r="2" spans="1:11" x14ac:dyDescent="0.2">
      <c r="A2" t="s">
        <v>203</v>
      </c>
      <c r="B2" s="2">
        <v>83</v>
      </c>
      <c r="C2" s="12">
        <v>157</v>
      </c>
      <c r="D2" s="12">
        <v>150</v>
      </c>
      <c r="E2" s="3">
        <v>100.3</v>
      </c>
      <c r="F2" s="3">
        <v>22.8</v>
      </c>
      <c r="G2" s="3">
        <v>28.2</v>
      </c>
      <c r="H2" s="12">
        <v>86</v>
      </c>
      <c r="I2" s="5">
        <v>4.5</v>
      </c>
      <c r="J2" s="13">
        <v>98.1</v>
      </c>
      <c r="K2" s="5">
        <v>27</v>
      </c>
    </row>
    <row r="3" spans="1:11" x14ac:dyDescent="0.2">
      <c r="A3" t="s">
        <v>236</v>
      </c>
      <c r="B3" s="2">
        <v>86</v>
      </c>
      <c r="C3" s="12">
        <v>157</v>
      </c>
      <c r="D3" s="12">
        <v>150</v>
      </c>
      <c r="E3" s="3">
        <v>100.6</v>
      </c>
      <c r="F3" s="3">
        <v>22.9</v>
      </c>
      <c r="G3" s="3">
        <v>28.2</v>
      </c>
      <c r="H3" s="12">
        <v>87</v>
      </c>
      <c r="I3" s="5">
        <v>4.5</v>
      </c>
      <c r="J3" s="13">
        <v>97</v>
      </c>
      <c r="K3" s="5">
        <v>27</v>
      </c>
    </row>
    <row r="4" spans="1:11" x14ac:dyDescent="0.2">
      <c r="A4" t="s">
        <v>239</v>
      </c>
      <c r="B4" s="2">
        <v>80</v>
      </c>
      <c r="C4" s="12">
        <v>157</v>
      </c>
      <c r="D4" s="12">
        <v>150</v>
      </c>
      <c r="E4" s="3">
        <v>101.9</v>
      </c>
      <c r="F4" s="3">
        <v>22.3</v>
      </c>
      <c r="G4" s="3">
        <v>29.3</v>
      </c>
      <c r="H4" s="12">
        <v>86</v>
      </c>
      <c r="I4" s="5">
        <v>4.0999999999999996</v>
      </c>
      <c r="J4" s="13">
        <v>101</v>
      </c>
      <c r="K4" s="5">
        <v>25.5</v>
      </c>
    </row>
    <row r="5" spans="1:11" x14ac:dyDescent="0.2">
      <c r="A5" t="s">
        <v>242</v>
      </c>
      <c r="B5" s="2">
        <v>76</v>
      </c>
      <c r="C5" s="12">
        <v>159</v>
      </c>
      <c r="D5" s="12">
        <v>150</v>
      </c>
      <c r="E5" s="3">
        <v>82.4</v>
      </c>
      <c r="F5" s="3">
        <v>24.2</v>
      </c>
      <c r="G5" s="3">
        <v>31.1</v>
      </c>
      <c r="H5" s="12">
        <v>85</v>
      </c>
      <c r="I5" s="5">
        <v>5.0999999999999996</v>
      </c>
      <c r="J5" s="13">
        <v>98.8</v>
      </c>
      <c r="K5" s="5">
        <v>22.5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BELÄGE</vt:lpstr>
      <vt:lpstr>HÖLZER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florian.parzer@gmail.com</dc:creator>
  <cp:lastModifiedBy>Florian Parzer</cp:lastModifiedBy>
  <dcterms:created xsi:type="dcterms:W3CDTF">2021-12-03T15:27:28Z</dcterms:created>
  <dcterms:modified xsi:type="dcterms:W3CDTF">2024-12-20T16:04:27Z</dcterms:modified>
</cp:coreProperties>
</file>