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xr:revisionPtr revIDLastSave="0" documentId="13_ncr:1_{BC61733D-6CD6-4054-9CCA-F5ADA2F92FC0}" xr6:coauthVersionLast="47" xr6:coauthVersionMax="47" xr10:uidLastSave="{00000000-0000-0000-0000-000000000000}"/>
  <bookViews>
    <workbookView xWindow="28680" yWindow="-120" windowWidth="29040" windowHeight="15840" firstSheet="1" activeTab="12" xr2:uid="{00000000-000D-0000-FFFF-FFFF00000000}"/>
  </bookViews>
  <sheets>
    <sheet name="Geral" sheetId="4" r:id="rId1"/>
    <sheet name="Janeiro" sheetId="3" r:id="rId2"/>
    <sheet name="Fevereiro" sheetId="7" r:id="rId3"/>
    <sheet name="Março" sheetId="8" r:id="rId4"/>
    <sheet name="Abril" sheetId="9" r:id="rId5"/>
    <sheet name="Maio" sheetId="10" r:id="rId6"/>
    <sheet name="Junho" sheetId="11" r:id="rId7"/>
    <sheet name="Julho" sheetId="12" r:id="rId8"/>
    <sheet name="Agosto" sheetId="13" r:id="rId9"/>
    <sheet name="Setembro" sheetId="14" r:id="rId10"/>
    <sheet name="Outubro" sheetId="15" r:id="rId11"/>
    <sheet name="Novembro" sheetId="16" r:id="rId12"/>
    <sheet name="Dezembro" sheetId="17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4" l="1"/>
  <c r="C23" i="4"/>
  <c r="C22" i="4"/>
  <c r="D41" i="4"/>
  <c r="N61" i="4"/>
  <c r="B77" i="4"/>
  <c r="B75" i="4"/>
  <c r="B73" i="4"/>
  <c r="B71" i="4"/>
  <c r="B69" i="4"/>
  <c r="B67" i="4"/>
  <c r="B65" i="4"/>
  <c r="B63" i="4"/>
  <c r="B61" i="4"/>
  <c r="B59" i="4"/>
  <c r="B57" i="4"/>
  <c r="B55" i="4"/>
  <c r="R17" i="3"/>
  <c r="X7" i="3"/>
  <c r="V7" i="7" s="1"/>
  <c r="X7" i="7" s="1"/>
  <c r="V7" i="8" s="1"/>
  <c r="X8" i="3"/>
  <c r="V8" i="7" s="1"/>
  <c r="X8" i="7" s="1"/>
  <c r="V8" i="8" s="1"/>
  <c r="X9" i="3"/>
  <c r="V9" i="7" s="1"/>
  <c r="X9" i="7" s="1"/>
  <c r="V9" i="8" s="1"/>
  <c r="X10" i="3"/>
  <c r="V10" i="7" s="1"/>
  <c r="X10" i="7" s="1"/>
  <c r="V10" i="8" s="1"/>
  <c r="X11" i="3"/>
  <c r="N11" i="4"/>
  <c r="N12" i="4"/>
  <c r="N13" i="4"/>
  <c r="N14" i="4"/>
  <c r="N15" i="4"/>
  <c r="N16" i="4"/>
  <c r="N10" i="4"/>
  <c r="M11" i="4"/>
  <c r="M12" i="4"/>
  <c r="M13" i="4"/>
  <c r="M14" i="4"/>
  <c r="M15" i="4"/>
  <c r="M16" i="4"/>
  <c r="M10" i="4"/>
  <c r="N82" i="4"/>
  <c r="N83" i="4"/>
  <c r="N84" i="4"/>
  <c r="N85" i="4"/>
  <c r="N81" i="4"/>
  <c r="M82" i="4"/>
  <c r="M83" i="4"/>
  <c r="M84" i="4"/>
  <c r="M85" i="4"/>
  <c r="M81" i="4"/>
  <c r="K81" i="4"/>
  <c r="L82" i="4"/>
  <c r="L83" i="4"/>
  <c r="L84" i="4"/>
  <c r="L85" i="4"/>
  <c r="L81" i="4"/>
  <c r="S28" i="15"/>
  <c r="L31" i="4" s="1"/>
  <c r="L11" i="4"/>
  <c r="L12" i="4"/>
  <c r="L13" i="4"/>
  <c r="L14" i="4"/>
  <c r="L15" i="4"/>
  <c r="L16" i="4"/>
  <c r="L10" i="4"/>
  <c r="R17" i="15"/>
  <c r="V7" i="17"/>
  <c r="V8" i="17"/>
  <c r="V9" i="17"/>
  <c r="V10" i="17"/>
  <c r="V11" i="17"/>
  <c r="V8" i="16"/>
  <c r="V9" i="16"/>
  <c r="V10" i="16"/>
  <c r="V11" i="16"/>
  <c r="V7" i="16"/>
  <c r="K45" i="17"/>
  <c r="H45" i="17"/>
  <c r="E45" i="17"/>
  <c r="B45" i="17"/>
  <c r="K44" i="17"/>
  <c r="H44" i="17"/>
  <c r="E44" i="17"/>
  <c r="B44" i="17"/>
  <c r="K43" i="17"/>
  <c r="H43" i="17"/>
  <c r="E43" i="17"/>
  <c r="B43" i="17"/>
  <c r="K42" i="17"/>
  <c r="H42" i="17"/>
  <c r="E42" i="17"/>
  <c r="B42" i="17"/>
  <c r="K41" i="17"/>
  <c r="H41" i="17"/>
  <c r="E41" i="17"/>
  <c r="B41" i="17"/>
  <c r="Q13" i="17"/>
  <c r="K40" i="17"/>
  <c r="H40" i="17"/>
  <c r="E40" i="17"/>
  <c r="P39" i="17" s="1"/>
  <c r="B40" i="17"/>
  <c r="K39" i="17"/>
  <c r="H39" i="17"/>
  <c r="E39" i="17"/>
  <c r="B39" i="17"/>
  <c r="U11" i="17"/>
  <c r="K38" i="17"/>
  <c r="H38" i="17"/>
  <c r="E38" i="17"/>
  <c r="B38" i="17"/>
  <c r="U10" i="17"/>
  <c r="K37" i="17"/>
  <c r="H37" i="17"/>
  <c r="E37" i="17"/>
  <c r="B37" i="17"/>
  <c r="U9" i="17"/>
  <c r="K36" i="17"/>
  <c r="H36" i="17"/>
  <c r="E36" i="17"/>
  <c r="B36" i="17"/>
  <c r="U8" i="17"/>
  <c r="K35" i="17"/>
  <c r="H35" i="17"/>
  <c r="E35" i="17"/>
  <c r="B35" i="17"/>
  <c r="U7" i="17"/>
  <c r="K34" i="17"/>
  <c r="H34" i="17"/>
  <c r="P36" i="17" s="1"/>
  <c r="E34" i="17"/>
  <c r="P35" i="17" s="1"/>
  <c r="B34" i="17"/>
  <c r="K33" i="17"/>
  <c r="H33" i="17"/>
  <c r="E33" i="17"/>
  <c r="B33" i="17"/>
  <c r="K32" i="17"/>
  <c r="H32" i="17"/>
  <c r="E32" i="17"/>
  <c r="B32" i="17"/>
  <c r="S41" i="17"/>
  <c r="T41" i="17" s="1"/>
  <c r="P41" i="17"/>
  <c r="K31" i="17"/>
  <c r="H31" i="17"/>
  <c r="E31" i="17"/>
  <c r="B31" i="17"/>
  <c r="S40" i="17"/>
  <c r="T40" i="17" s="1"/>
  <c r="P40" i="17"/>
  <c r="K30" i="17"/>
  <c r="H30" i="17"/>
  <c r="E30" i="17"/>
  <c r="B30" i="17"/>
  <c r="S39" i="17"/>
  <c r="N47" i="4" s="1"/>
  <c r="K29" i="17"/>
  <c r="H29" i="17"/>
  <c r="E29" i="17"/>
  <c r="B29" i="17"/>
  <c r="S38" i="17"/>
  <c r="T38" i="17" s="1"/>
  <c r="P38" i="17"/>
  <c r="K28" i="17"/>
  <c r="P33" i="17" s="1"/>
  <c r="H28" i="17"/>
  <c r="P32" i="17" s="1"/>
  <c r="E28" i="17"/>
  <c r="P31" i="17" s="1"/>
  <c r="B28" i="17"/>
  <c r="S37" i="17"/>
  <c r="T37" i="17" s="1"/>
  <c r="P37" i="17"/>
  <c r="S36" i="17"/>
  <c r="T36" i="17" s="1"/>
  <c r="S35" i="17"/>
  <c r="T35" i="17" s="1"/>
  <c r="S34" i="17"/>
  <c r="T34" i="17" s="1"/>
  <c r="P34" i="17"/>
  <c r="S33" i="17"/>
  <c r="N41" i="4" s="1"/>
  <c r="S32" i="17"/>
  <c r="T32" i="17" s="1"/>
  <c r="S31" i="17"/>
  <c r="T31" i="17" s="1"/>
  <c r="S30" i="17"/>
  <c r="T30" i="17" s="1"/>
  <c r="P30" i="17"/>
  <c r="S29" i="17"/>
  <c r="T29" i="17" s="1"/>
  <c r="P29" i="17"/>
  <c r="S28" i="17"/>
  <c r="T28" i="17" s="1"/>
  <c r="P28" i="17"/>
  <c r="S27" i="17"/>
  <c r="T27" i="17" s="1"/>
  <c r="P27" i="17"/>
  <c r="S26" i="17"/>
  <c r="T26" i="17" s="1"/>
  <c r="P26" i="17"/>
  <c r="S25" i="17"/>
  <c r="N28" i="4" s="1"/>
  <c r="P25" i="17"/>
  <c r="S24" i="17"/>
  <c r="T24" i="17" s="1"/>
  <c r="P24" i="17"/>
  <c r="S23" i="17"/>
  <c r="T23" i="17" s="1"/>
  <c r="P23" i="17"/>
  <c r="S22" i="17"/>
  <c r="T22" i="17" s="1"/>
  <c r="P22" i="17"/>
  <c r="S21" i="17"/>
  <c r="N24" i="4" s="1"/>
  <c r="P21" i="17"/>
  <c r="S20" i="17"/>
  <c r="T20" i="17" s="1"/>
  <c r="P20" i="17"/>
  <c r="S19" i="17"/>
  <c r="T19" i="17" s="1"/>
  <c r="P19" i="17"/>
  <c r="S18" i="17"/>
  <c r="N21" i="4" s="1"/>
  <c r="P18" i="17"/>
  <c r="R17" i="17"/>
  <c r="Q16" i="17"/>
  <c r="K45" i="16"/>
  <c r="H45" i="16"/>
  <c r="E45" i="16"/>
  <c r="B45" i="16"/>
  <c r="K44" i="16"/>
  <c r="H44" i="16"/>
  <c r="E44" i="16"/>
  <c r="B44" i="16"/>
  <c r="K43" i="16"/>
  <c r="H43" i="16"/>
  <c r="E43" i="16"/>
  <c r="B43" i="16"/>
  <c r="K42" i="16"/>
  <c r="H42" i="16"/>
  <c r="E42" i="16"/>
  <c r="B42" i="16"/>
  <c r="K41" i="16"/>
  <c r="H41" i="16"/>
  <c r="E41" i="16"/>
  <c r="B41" i="16"/>
  <c r="Q13" i="16"/>
  <c r="K40" i="16"/>
  <c r="P41" i="16" s="1"/>
  <c r="H40" i="16"/>
  <c r="P40" i="16" s="1"/>
  <c r="E40" i="16"/>
  <c r="P39" i="16" s="1"/>
  <c r="B40" i="16"/>
  <c r="P38" i="16" s="1"/>
  <c r="K39" i="16"/>
  <c r="H39" i="16"/>
  <c r="E39" i="16"/>
  <c r="B39" i="16"/>
  <c r="U11" i="16"/>
  <c r="K38" i="16"/>
  <c r="H38" i="16"/>
  <c r="E38" i="16"/>
  <c r="B38" i="16"/>
  <c r="U10" i="16"/>
  <c r="K37" i="16"/>
  <c r="H37" i="16"/>
  <c r="E37" i="16"/>
  <c r="B37" i="16"/>
  <c r="U9" i="16"/>
  <c r="K36" i="16"/>
  <c r="H36" i="16"/>
  <c r="E36" i="16"/>
  <c r="B36" i="16"/>
  <c r="U8" i="16"/>
  <c r="K35" i="16"/>
  <c r="H35" i="16"/>
  <c r="E35" i="16"/>
  <c r="B35" i="16"/>
  <c r="U7" i="16"/>
  <c r="K34" i="16"/>
  <c r="P37" i="16" s="1"/>
  <c r="H34" i="16"/>
  <c r="E34" i="16"/>
  <c r="B34" i="16"/>
  <c r="P34" i="16" s="1"/>
  <c r="K33" i="16"/>
  <c r="H33" i="16"/>
  <c r="E33" i="16"/>
  <c r="B33" i="16"/>
  <c r="K32" i="16"/>
  <c r="H32" i="16"/>
  <c r="E32" i="16"/>
  <c r="B32" i="16"/>
  <c r="S41" i="16"/>
  <c r="T41" i="16" s="1"/>
  <c r="K31" i="16"/>
  <c r="H31" i="16"/>
  <c r="E31" i="16"/>
  <c r="B31" i="16"/>
  <c r="S40" i="16"/>
  <c r="T40" i="16" s="1"/>
  <c r="K30" i="16"/>
  <c r="H30" i="16"/>
  <c r="E30" i="16"/>
  <c r="B30" i="16"/>
  <c r="S39" i="16"/>
  <c r="T39" i="16" s="1"/>
  <c r="K29" i="16"/>
  <c r="H29" i="16"/>
  <c r="E29" i="16"/>
  <c r="B29" i="16"/>
  <c r="S38" i="16"/>
  <c r="T38" i="16" s="1"/>
  <c r="K28" i="16"/>
  <c r="P33" i="16" s="1"/>
  <c r="H28" i="16"/>
  <c r="P32" i="16" s="1"/>
  <c r="E28" i="16"/>
  <c r="B28" i="16"/>
  <c r="P30" i="16" s="1"/>
  <c r="T37" i="16"/>
  <c r="S37" i="16"/>
  <c r="M45" i="4" s="1"/>
  <c r="S36" i="16"/>
  <c r="M44" i="4" s="1"/>
  <c r="P36" i="16"/>
  <c r="S35" i="16"/>
  <c r="T35" i="16" s="1"/>
  <c r="P35" i="16"/>
  <c r="S34" i="16"/>
  <c r="M42" i="4" s="1"/>
  <c r="S33" i="16"/>
  <c r="T33" i="16" s="1"/>
  <c r="S32" i="16"/>
  <c r="T32" i="16" s="1"/>
  <c r="S31" i="16"/>
  <c r="T31" i="16" s="1"/>
  <c r="P31" i="16"/>
  <c r="S30" i="16"/>
  <c r="M38" i="4" s="1"/>
  <c r="M55" i="4" s="1"/>
  <c r="S29" i="16"/>
  <c r="T29" i="16" s="1"/>
  <c r="P29" i="16"/>
  <c r="S28" i="16"/>
  <c r="M31" i="4" s="1"/>
  <c r="P28" i="16"/>
  <c r="S27" i="16"/>
  <c r="T27" i="16" s="1"/>
  <c r="P27" i="16"/>
  <c r="S26" i="16"/>
  <c r="M29" i="4" s="1"/>
  <c r="P26" i="16"/>
  <c r="T25" i="16"/>
  <c r="S25" i="16"/>
  <c r="M28" i="4" s="1"/>
  <c r="M69" i="4" s="1"/>
  <c r="P25" i="16"/>
  <c r="S24" i="16"/>
  <c r="M27" i="4" s="1"/>
  <c r="M67" i="4" s="1"/>
  <c r="P24" i="16"/>
  <c r="S23" i="16"/>
  <c r="T23" i="16" s="1"/>
  <c r="P23" i="16"/>
  <c r="S22" i="16"/>
  <c r="M25" i="4" s="1"/>
  <c r="M63" i="4" s="1"/>
  <c r="P22" i="16"/>
  <c r="S21" i="16"/>
  <c r="M24" i="4" s="1"/>
  <c r="P21" i="16"/>
  <c r="S20" i="16"/>
  <c r="T20" i="16" s="1"/>
  <c r="P20" i="16"/>
  <c r="S19" i="16"/>
  <c r="T19" i="16" s="1"/>
  <c r="P19" i="16"/>
  <c r="S18" i="16"/>
  <c r="M21" i="4" s="1"/>
  <c r="P18" i="16"/>
  <c r="R17" i="16"/>
  <c r="Q16" i="16"/>
  <c r="V8" i="15"/>
  <c r="V9" i="15"/>
  <c r="V10" i="15"/>
  <c r="V11" i="15"/>
  <c r="V7" i="15"/>
  <c r="K45" i="15"/>
  <c r="H45" i="15"/>
  <c r="E45" i="15"/>
  <c r="B45" i="15"/>
  <c r="K44" i="15"/>
  <c r="H44" i="15"/>
  <c r="E44" i="15"/>
  <c r="B44" i="15"/>
  <c r="K43" i="15"/>
  <c r="H43" i="15"/>
  <c r="E43" i="15"/>
  <c r="B43" i="15"/>
  <c r="K42" i="15"/>
  <c r="H42" i="15"/>
  <c r="E42" i="15"/>
  <c r="B42" i="15"/>
  <c r="K41" i="15"/>
  <c r="H41" i="15"/>
  <c r="E41" i="15"/>
  <c r="B41" i="15"/>
  <c r="Q13" i="15"/>
  <c r="Q16" i="15" s="1"/>
  <c r="K40" i="15"/>
  <c r="H40" i="15"/>
  <c r="P40" i="15" s="1"/>
  <c r="E40" i="15"/>
  <c r="B40" i="15"/>
  <c r="P38" i="15" s="1"/>
  <c r="K39" i="15"/>
  <c r="H39" i="15"/>
  <c r="E39" i="15"/>
  <c r="B39" i="15"/>
  <c r="U11" i="15"/>
  <c r="K38" i="15"/>
  <c r="H38" i="15"/>
  <c r="E38" i="15"/>
  <c r="B38" i="15"/>
  <c r="U10" i="15"/>
  <c r="K37" i="15"/>
  <c r="H37" i="15"/>
  <c r="E37" i="15"/>
  <c r="B37" i="15"/>
  <c r="U9" i="15"/>
  <c r="K36" i="15"/>
  <c r="H36" i="15"/>
  <c r="E36" i="15"/>
  <c r="B36" i="15"/>
  <c r="U8" i="15"/>
  <c r="K35" i="15"/>
  <c r="H35" i="15"/>
  <c r="E35" i="15"/>
  <c r="B35" i="15"/>
  <c r="U7" i="15"/>
  <c r="K34" i="15"/>
  <c r="H34" i="15"/>
  <c r="P36" i="15" s="1"/>
  <c r="E34" i="15"/>
  <c r="B34" i="15"/>
  <c r="P34" i="15" s="1"/>
  <c r="K33" i="15"/>
  <c r="H33" i="15"/>
  <c r="E33" i="15"/>
  <c r="B33" i="15"/>
  <c r="K32" i="15"/>
  <c r="H32" i="15"/>
  <c r="E32" i="15"/>
  <c r="B32" i="15"/>
  <c r="S41" i="15"/>
  <c r="T41" i="15" s="1"/>
  <c r="P41" i="15"/>
  <c r="K31" i="15"/>
  <c r="H31" i="15"/>
  <c r="E31" i="15"/>
  <c r="B31" i="15"/>
  <c r="S40" i="15"/>
  <c r="T40" i="15" s="1"/>
  <c r="K30" i="15"/>
  <c r="H30" i="15"/>
  <c r="E30" i="15"/>
  <c r="B30" i="15"/>
  <c r="S39" i="15"/>
  <c r="L47" i="4" s="1"/>
  <c r="P39" i="15"/>
  <c r="K29" i="15"/>
  <c r="H29" i="15"/>
  <c r="E29" i="15"/>
  <c r="B29" i="15"/>
  <c r="S38" i="15"/>
  <c r="T38" i="15" s="1"/>
  <c r="K28" i="15"/>
  <c r="H28" i="15"/>
  <c r="P32" i="15" s="1"/>
  <c r="E28" i="15"/>
  <c r="P31" i="15" s="1"/>
  <c r="B28" i="15"/>
  <c r="P30" i="15" s="1"/>
  <c r="S37" i="15"/>
  <c r="T37" i="15" s="1"/>
  <c r="P37" i="15"/>
  <c r="S36" i="15"/>
  <c r="T36" i="15" s="1"/>
  <c r="S35" i="15"/>
  <c r="T35" i="15" s="1"/>
  <c r="P35" i="15"/>
  <c r="S34" i="15"/>
  <c r="T34" i="15" s="1"/>
  <c r="S33" i="15"/>
  <c r="T33" i="15" s="1"/>
  <c r="P33" i="15"/>
  <c r="S32" i="15"/>
  <c r="T32" i="15" s="1"/>
  <c r="S31" i="15"/>
  <c r="T31" i="15" s="1"/>
  <c r="S30" i="15"/>
  <c r="T30" i="15" s="1"/>
  <c r="S29" i="15"/>
  <c r="L32" i="4" s="1"/>
  <c r="P29" i="15"/>
  <c r="P28" i="15"/>
  <c r="S27" i="15"/>
  <c r="T27" i="15" s="1"/>
  <c r="P27" i="15"/>
  <c r="S26" i="15"/>
  <c r="T26" i="15" s="1"/>
  <c r="P26" i="15"/>
  <c r="S25" i="15"/>
  <c r="T25" i="15" s="1"/>
  <c r="P25" i="15"/>
  <c r="S24" i="15"/>
  <c r="T24" i="15" s="1"/>
  <c r="P24" i="15"/>
  <c r="S23" i="15"/>
  <c r="T23" i="15" s="1"/>
  <c r="P23" i="15"/>
  <c r="S22" i="15"/>
  <c r="T22" i="15" s="1"/>
  <c r="P22" i="15"/>
  <c r="S21" i="15"/>
  <c r="L24" i="4" s="1"/>
  <c r="P21" i="15"/>
  <c r="S20" i="15"/>
  <c r="T20" i="15" s="1"/>
  <c r="P20" i="15"/>
  <c r="S19" i="15"/>
  <c r="T19" i="15" s="1"/>
  <c r="P19" i="15"/>
  <c r="S18" i="15"/>
  <c r="L21" i="4" s="1"/>
  <c r="P18" i="15"/>
  <c r="V8" i="14"/>
  <c r="V9" i="14"/>
  <c r="V10" i="14"/>
  <c r="V11" i="14"/>
  <c r="V7" i="14"/>
  <c r="V7" i="13"/>
  <c r="K82" i="4"/>
  <c r="K83" i="4"/>
  <c r="K84" i="4"/>
  <c r="K85" i="4"/>
  <c r="K11" i="4"/>
  <c r="K12" i="4"/>
  <c r="K13" i="4"/>
  <c r="K14" i="4"/>
  <c r="K15" i="4"/>
  <c r="K16" i="4"/>
  <c r="K10" i="4"/>
  <c r="K45" i="14"/>
  <c r="H45" i="14"/>
  <c r="E45" i="14"/>
  <c r="B45" i="14"/>
  <c r="K44" i="14"/>
  <c r="H44" i="14"/>
  <c r="E44" i="14"/>
  <c r="B44" i="14"/>
  <c r="K43" i="14"/>
  <c r="H43" i="14"/>
  <c r="E43" i="14"/>
  <c r="B43" i="14"/>
  <c r="K42" i="14"/>
  <c r="H42" i="14"/>
  <c r="E42" i="14"/>
  <c r="B42" i="14"/>
  <c r="K41" i="14"/>
  <c r="H41" i="14"/>
  <c r="E41" i="14"/>
  <c r="B41" i="14"/>
  <c r="Q13" i="14"/>
  <c r="Q16" i="14" s="1"/>
  <c r="K40" i="14"/>
  <c r="P41" i="14" s="1"/>
  <c r="H40" i="14"/>
  <c r="P40" i="14" s="1"/>
  <c r="E40" i="14"/>
  <c r="P39" i="14" s="1"/>
  <c r="B40" i="14"/>
  <c r="P38" i="14" s="1"/>
  <c r="K39" i="14"/>
  <c r="H39" i="14"/>
  <c r="E39" i="14"/>
  <c r="B39" i="14"/>
  <c r="U11" i="14"/>
  <c r="K38" i="14"/>
  <c r="H38" i="14"/>
  <c r="E38" i="14"/>
  <c r="B38" i="14"/>
  <c r="U10" i="14"/>
  <c r="K37" i="14"/>
  <c r="H37" i="14"/>
  <c r="E37" i="14"/>
  <c r="B37" i="14"/>
  <c r="U9" i="14"/>
  <c r="K36" i="14"/>
  <c r="H36" i="14"/>
  <c r="E36" i="14"/>
  <c r="B36" i="14"/>
  <c r="U8" i="14"/>
  <c r="K35" i="14"/>
  <c r="H35" i="14"/>
  <c r="E35" i="14"/>
  <c r="B35" i="14"/>
  <c r="U7" i="14"/>
  <c r="K34" i="14"/>
  <c r="P37" i="14" s="1"/>
  <c r="H34" i="14"/>
  <c r="E34" i="14"/>
  <c r="B34" i="14"/>
  <c r="P34" i="14" s="1"/>
  <c r="K33" i="14"/>
  <c r="H33" i="14"/>
  <c r="E33" i="14"/>
  <c r="B33" i="14"/>
  <c r="K32" i="14"/>
  <c r="H32" i="14"/>
  <c r="E32" i="14"/>
  <c r="B32" i="14"/>
  <c r="S41" i="14"/>
  <c r="T41" i="14" s="1"/>
  <c r="K31" i="14"/>
  <c r="H31" i="14"/>
  <c r="E31" i="14"/>
  <c r="B31" i="14"/>
  <c r="S40" i="14"/>
  <c r="T40" i="14" s="1"/>
  <c r="K30" i="14"/>
  <c r="H30" i="14"/>
  <c r="E30" i="14"/>
  <c r="B30" i="14"/>
  <c r="S39" i="14"/>
  <c r="T39" i="14" s="1"/>
  <c r="K29" i="14"/>
  <c r="H29" i="14"/>
  <c r="E29" i="14"/>
  <c r="B29" i="14"/>
  <c r="S38" i="14"/>
  <c r="T38" i="14" s="1"/>
  <c r="K28" i="14"/>
  <c r="P33" i="14" s="1"/>
  <c r="H28" i="14"/>
  <c r="P32" i="14" s="1"/>
  <c r="E28" i="14"/>
  <c r="P31" i="14" s="1"/>
  <c r="B28" i="14"/>
  <c r="P30" i="14" s="1"/>
  <c r="S37" i="14"/>
  <c r="T37" i="14" s="1"/>
  <c r="S36" i="14"/>
  <c r="T36" i="14" s="1"/>
  <c r="P36" i="14"/>
  <c r="S35" i="14"/>
  <c r="T35" i="14" s="1"/>
  <c r="P35" i="14"/>
  <c r="S34" i="14"/>
  <c r="T34" i="14" s="1"/>
  <c r="S33" i="14"/>
  <c r="T33" i="14" s="1"/>
  <c r="S32" i="14"/>
  <c r="K40" i="4" s="1"/>
  <c r="S31" i="14"/>
  <c r="K39" i="4" s="1"/>
  <c r="S30" i="14"/>
  <c r="T30" i="14" s="1"/>
  <c r="S29" i="14"/>
  <c r="K32" i="4" s="1"/>
  <c r="P29" i="14"/>
  <c r="S28" i="14"/>
  <c r="K31" i="4" s="1"/>
  <c r="P28" i="14"/>
  <c r="S27" i="14"/>
  <c r="K30" i="4" s="1"/>
  <c r="P27" i="14"/>
  <c r="S26" i="14"/>
  <c r="T26" i="14" s="1"/>
  <c r="P26" i="14"/>
  <c r="S25" i="14"/>
  <c r="T25" i="14" s="1"/>
  <c r="P25" i="14"/>
  <c r="S24" i="14"/>
  <c r="T24" i="14" s="1"/>
  <c r="P24" i="14"/>
  <c r="S23" i="14"/>
  <c r="T23" i="14" s="1"/>
  <c r="P23" i="14"/>
  <c r="S22" i="14"/>
  <c r="T22" i="14" s="1"/>
  <c r="P22" i="14"/>
  <c r="S21" i="14"/>
  <c r="T21" i="14" s="1"/>
  <c r="P21" i="14"/>
  <c r="S20" i="14"/>
  <c r="T20" i="14" s="1"/>
  <c r="P20" i="14"/>
  <c r="S19" i="14"/>
  <c r="K22" i="4" s="1"/>
  <c r="K57" i="4" s="1"/>
  <c r="P19" i="14"/>
  <c r="S18" i="14"/>
  <c r="K21" i="4" s="1"/>
  <c r="P18" i="14"/>
  <c r="R17" i="14"/>
  <c r="V7" i="12"/>
  <c r="V8" i="13"/>
  <c r="V9" i="13"/>
  <c r="V10" i="13"/>
  <c r="V11" i="13"/>
  <c r="J82" i="4"/>
  <c r="J83" i="4"/>
  <c r="J84" i="4"/>
  <c r="J85" i="4"/>
  <c r="J81" i="4"/>
  <c r="J11" i="4"/>
  <c r="J12" i="4"/>
  <c r="J13" i="4"/>
  <c r="J14" i="4"/>
  <c r="J15" i="4"/>
  <c r="J16" i="4"/>
  <c r="J10" i="4"/>
  <c r="K45" i="13"/>
  <c r="H45" i="13"/>
  <c r="E45" i="13"/>
  <c r="B45" i="13"/>
  <c r="K44" i="13"/>
  <c r="H44" i="13"/>
  <c r="E44" i="13"/>
  <c r="B44" i="13"/>
  <c r="K43" i="13"/>
  <c r="H43" i="13"/>
  <c r="E43" i="13"/>
  <c r="B43" i="13"/>
  <c r="K42" i="13"/>
  <c r="H42" i="13"/>
  <c r="E42" i="13"/>
  <c r="B42" i="13"/>
  <c r="K41" i="13"/>
  <c r="H41" i="13"/>
  <c r="E41" i="13"/>
  <c r="B41" i="13"/>
  <c r="Q13" i="13"/>
  <c r="K40" i="13"/>
  <c r="P41" i="13" s="1"/>
  <c r="H40" i="13"/>
  <c r="E40" i="13"/>
  <c r="P39" i="13" s="1"/>
  <c r="B40" i="13"/>
  <c r="K39" i="13"/>
  <c r="H39" i="13"/>
  <c r="E39" i="13"/>
  <c r="B39" i="13"/>
  <c r="U11" i="13"/>
  <c r="K38" i="13"/>
  <c r="H38" i="13"/>
  <c r="E38" i="13"/>
  <c r="B38" i="13"/>
  <c r="U10" i="13"/>
  <c r="K37" i="13"/>
  <c r="H37" i="13"/>
  <c r="E37" i="13"/>
  <c r="B37" i="13"/>
  <c r="U9" i="13"/>
  <c r="K36" i="13"/>
  <c r="H36" i="13"/>
  <c r="E36" i="13"/>
  <c r="B36" i="13"/>
  <c r="U8" i="13"/>
  <c r="K35" i="13"/>
  <c r="H35" i="13"/>
  <c r="E35" i="13"/>
  <c r="B35" i="13"/>
  <c r="U7" i="13"/>
  <c r="K34" i="13"/>
  <c r="P37" i="13" s="1"/>
  <c r="H34" i="13"/>
  <c r="P36" i="13" s="1"/>
  <c r="E34" i="13"/>
  <c r="P35" i="13" s="1"/>
  <c r="B34" i="13"/>
  <c r="K33" i="13"/>
  <c r="H33" i="13"/>
  <c r="E33" i="13"/>
  <c r="B33" i="13"/>
  <c r="K32" i="13"/>
  <c r="H32" i="13"/>
  <c r="E32" i="13"/>
  <c r="B32" i="13"/>
  <c r="S41" i="13"/>
  <c r="J49" i="4" s="1"/>
  <c r="K31" i="13"/>
  <c r="H31" i="13"/>
  <c r="E31" i="13"/>
  <c r="B31" i="13"/>
  <c r="S40" i="13"/>
  <c r="T40" i="13" s="1"/>
  <c r="P40" i="13"/>
  <c r="K30" i="13"/>
  <c r="H30" i="13"/>
  <c r="E30" i="13"/>
  <c r="B30" i="13"/>
  <c r="S39" i="13"/>
  <c r="T39" i="13" s="1"/>
  <c r="K29" i="13"/>
  <c r="H29" i="13"/>
  <c r="E29" i="13"/>
  <c r="B29" i="13"/>
  <c r="S38" i="13"/>
  <c r="T38" i="13" s="1"/>
  <c r="P38" i="13"/>
  <c r="K28" i="13"/>
  <c r="P33" i="13" s="1"/>
  <c r="H28" i="13"/>
  <c r="P32" i="13" s="1"/>
  <c r="E28" i="13"/>
  <c r="P31" i="13" s="1"/>
  <c r="B28" i="13"/>
  <c r="P30" i="13" s="1"/>
  <c r="S37" i="13"/>
  <c r="T37" i="13" s="1"/>
  <c r="S36" i="13"/>
  <c r="T36" i="13" s="1"/>
  <c r="S35" i="13"/>
  <c r="T35" i="13" s="1"/>
  <c r="S34" i="13"/>
  <c r="T34" i="13" s="1"/>
  <c r="P34" i="13"/>
  <c r="S33" i="13"/>
  <c r="T33" i="13" s="1"/>
  <c r="S32" i="13"/>
  <c r="T32" i="13" s="1"/>
  <c r="S31" i="13"/>
  <c r="T31" i="13" s="1"/>
  <c r="S30" i="13"/>
  <c r="T30" i="13" s="1"/>
  <c r="S29" i="13"/>
  <c r="J32" i="4" s="1"/>
  <c r="J77" i="4" s="1"/>
  <c r="P29" i="13"/>
  <c r="S28" i="13"/>
  <c r="T28" i="13" s="1"/>
  <c r="P28" i="13"/>
  <c r="S27" i="13"/>
  <c r="T27" i="13" s="1"/>
  <c r="P27" i="13"/>
  <c r="S26" i="13"/>
  <c r="T26" i="13" s="1"/>
  <c r="P26" i="13"/>
  <c r="S25" i="13"/>
  <c r="T25" i="13" s="1"/>
  <c r="P25" i="13"/>
  <c r="S24" i="13"/>
  <c r="T24" i="13" s="1"/>
  <c r="P24" i="13"/>
  <c r="S23" i="13"/>
  <c r="T23" i="13" s="1"/>
  <c r="P23" i="13"/>
  <c r="S22" i="13"/>
  <c r="T22" i="13" s="1"/>
  <c r="P22" i="13"/>
  <c r="S21" i="13"/>
  <c r="T21" i="13" s="1"/>
  <c r="P21" i="13"/>
  <c r="S20" i="13"/>
  <c r="T20" i="13" s="1"/>
  <c r="P20" i="13"/>
  <c r="S19" i="13"/>
  <c r="T19" i="13" s="1"/>
  <c r="P19" i="13"/>
  <c r="S18" i="13"/>
  <c r="J21" i="4" s="1"/>
  <c r="P18" i="13"/>
  <c r="R17" i="13"/>
  <c r="Q16" i="13"/>
  <c r="I82" i="4"/>
  <c r="I83" i="4"/>
  <c r="I84" i="4"/>
  <c r="I85" i="4"/>
  <c r="I81" i="4"/>
  <c r="V8" i="12"/>
  <c r="V9" i="12"/>
  <c r="V10" i="12"/>
  <c r="V11" i="12"/>
  <c r="V8" i="11"/>
  <c r="V9" i="11"/>
  <c r="V10" i="11"/>
  <c r="V11" i="11"/>
  <c r="V7" i="11"/>
  <c r="V8" i="10"/>
  <c r="V9" i="10"/>
  <c r="V10" i="10"/>
  <c r="V11" i="10"/>
  <c r="V7" i="10"/>
  <c r="V8" i="9"/>
  <c r="V9" i="9"/>
  <c r="V10" i="9"/>
  <c r="V11" i="9"/>
  <c r="V7" i="9"/>
  <c r="V11" i="7"/>
  <c r="X11" i="7" s="1"/>
  <c r="V11" i="8" s="1"/>
  <c r="I11" i="4"/>
  <c r="I12" i="4"/>
  <c r="I13" i="4"/>
  <c r="I14" i="4"/>
  <c r="I15" i="4"/>
  <c r="I16" i="4"/>
  <c r="I10" i="4"/>
  <c r="K45" i="12"/>
  <c r="H45" i="12"/>
  <c r="E45" i="12"/>
  <c r="B45" i="12"/>
  <c r="K44" i="12"/>
  <c r="H44" i="12"/>
  <c r="E44" i="12"/>
  <c r="B44" i="12"/>
  <c r="K43" i="12"/>
  <c r="H43" i="12"/>
  <c r="E43" i="12"/>
  <c r="B43" i="12"/>
  <c r="K42" i="12"/>
  <c r="H42" i="12"/>
  <c r="E42" i="12"/>
  <c r="B42" i="12"/>
  <c r="K41" i="12"/>
  <c r="H41" i="12"/>
  <c r="E41" i="12"/>
  <c r="B41" i="12"/>
  <c r="Q13" i="12"/>
  <c r="Q16" i="12" s="1"/>
  <c r="K40" i="12"/>
  <c r="P41" i="12" s="1"/>
  <c r="H40" i="12"/>
  <c r="E40" i="12"/>
  <c r="P39" i="12" s="1"/>
  <c r="B40" i="12"/>
  <c r="K39" i="12"/>
  <c r="H39" i="12"/>
  <c r="E39" i="12"/>
  <c r="B39" i="12"/>
  <c r="U11" i="12"/>
  <c r="K38" i="12"/>
  <c r="H38" i="12"/>
  <c r="E38" i="12"/>
  <c r="B38" i="12"/>
  <c r="U10" i="12"/>
  <c r="K37" i="12"/>
  <c r="H37" i="12"/>
  <c r="E37" i="12"/>
  <c r="B37" i="12"/>
  <c r="U9" i="12"/>
  <c r="K36" i="12"/>
  <c r="H36" i="12"/>
  <c r="E36" i="12"/>
  <c r="B36" i="12"/>
  <c r="U8" i="12"/>
  <c r="K35" i="12"/>
  <c r="H35" i="12"/>
  <c r="E35" i="12"/>
  <c r="B35" i="12"/>
  <c r="U7" i="12"/>
  <c r="K34" i="12"/>
  <c r="P37" i="12" s="1"/>
  <c r="H34" i="12"/>
  <c r="E34" i="12"/>
  <c r="P35" i="12" s="1"/>
  <c r="B34" i="12"/>
  <c r="P34" i="12" s="1"/>
  <c r="K33" i="12"/>
  <c r="H33" i="12"/>
  <c r="E33" i="12"/>
  <c r="B33" i="12"/>
  <c r="K32" i="12"/>
  <c r="H32" i="12"/>
  <c r="E32" i="12"/>
  <c r="B32" i="12"/>
  <c r="S41" i="12"/>
  <c r="T41" i="12" s="1"/>
  <c r="K31" i="12"/>
  <c r="H31" i="12"/>
  <c r="E31" i="12"/>
  <c r="B31" i="12"/>
  <c r="S40" i="12"/>
  <c r="T40" i="12" s="1"/>
  <c r="P40" i="12"/>
  <c r="K30" i="12"/>
  <c r="H30" i="12"/>
  <c r="E30" i="12"/>
  <c r="B30" i="12"/>
  <c r="S39" i="12"/>
  <c r="T39" i="12" s="1"/>
  <c r="K29" i="12"/>
  <c r="H29" i="12"/>
  <c r="E29" i="12"/>
  <c r="B29" i="12"/>
  <c r="S38" i="12"/>
  <c r="I46" i="4" s="1"/>
  <c r="P38" i="12"/>
  <c r="K28" i="12"/>
  <c r="P33" i="12" s="1"/>
  <c r="H28" i="12"/>
  <c r="P32" i="12" s="1"/>
  <c r="E28" i="12"/>
  <c r="B28" i="12"/>
  <c r="S37" i="12"/>
  <c r="T37" i="12" s="1"/>
  <c r="S36" i="12"/>
  <c r="I44" i="4" s="1"/>
  <c r="P36" i="12"/>
  <c r="S35" i="12"/>
  <c r="T35" i="12" s="1"/>
  <c r="S34" i="12"/>
  <c r="T34" i="12" s="1"/>
  <c r="S33" i="12"/>
  <c r="T33" i="12" s="1"/>
  <c r="S32" i="12"/>
  <c r="I40" i="4" s="1"/>
  <c r="S31" i="12"/>
  <c r="T31" i="12" s="1"/>
  <c r="P31" i="12"/>
  <c r="T30" i="12"/>
  <c r="S30" i="12"/>
  <c r="I38" i="4" s="1"/>
  <c r="P30" i="12"/>
  <c r="S29" i="12"/>
  <c r="T29" i="12" s="1"/>
  <c r="P29" i="12"/>
  <c r="S28" i="12"/>
  <c r="T28" i="12" s="1"/>
  <c r="P28" i="12"/>
  <c r="S27" i="12"/>
  <c r="T27" i="12" s="1"/>
  <c r="P27" i="12"/>
  <c r="S26" i="12"/>
  <c r="I29" i="4" s="1"/>
  <c r="I71" i="4" s="1"/>
  <c r="P26" i="12"/>
  <c r="S25" i="12"/>
  <c r="T25" i="12" s="1"/>
  <c r="P25" i="12"/>
  <c r="S24" i="12"/>
  <c r="I27" i="4" s="1"/>
  <c r="I67" i="4" s="1"/>
  <c r="P24" i="12"/>
  <c r="S23" i="12"/>
  <c r="T23" i="12" s="1"/>
  <c r="P23" i="12"/>
  <c r="S22" i="12"/>
  <c r="I25" i="4" s="1"/>
  <c r="P22" i="12"/>
  <c r="S21" i="12"/>
  <c r="T21" i="12" s="1"/>
  <c r="P21" i="12"/>
  <c r="S20" i="12"/>
  <c r="I23" i="4" s="1"/>
  <c r="I59" i="4" s="1"/>
  <c r="P20" i="12"/>
  <c r="S19" i="12"/>
  <c r="T19" i="12" s="1"/>
  <c r="P19" i="12"/>
  <c r="S18" i="12"/>
  <c r="T18" i="12" s="1"/>
  <c r="P18" i="12"/>
  <c r="R17" i="12"/>
  <c r="H81" i="4"/>
  <c r="H82" i="4"/>
  <c r="H83" i="4"/>
  <c r="H84" i="4"/>
  <c r="H85" i="4"/>
  <c r="H11" i="4"/>
  <c r="H12" i="4"/>
  <c r="H13" i="4"/>
  <c r="H14" i="4"/>
  <c r="H15" i="4"/>
  <c r="H16" i="4"/>
  <c r="H10" i="4"/>
  <c r="K45" i="11"/>
  <c r="H45" i="11"/>
  <c r="E45" i="11"/>
  <c r="B45" i="11"/>
  <c r="K44" i="11"/>
  <c r="H44" i="11"/>
  <c r="E44" i="11"/>
  <c r="B44" i="11"/>
  <c r="K43" i="11"/>
  <c r="H43" i="11"/>
  <c r="E43" i="11"/>
  <c r="B43" i="11"/>
  <c r="K42" i="11"/>
  <c r="H42" i="11"/>
  <c r="E42" i="11"/>
  <c r="B42" i="11"/>
  <c r="K41" i="11"/>
  <c r="H41" i="11"/>
  <c r="E41" i="11"/>
  <c r="B41" i="11"/>
  <c r="Q13" i="11"/>
  <c r="Q16" i="11" s="1"/>
  <c r="K40" i="11"/>
  <c r="P41" i="11" s="1"/>
  <c r="H40" i="11"/>
  <c r="E40" i="11"/>
  <c r="P39" i="11" s="1"/>
  <c r="B40" i="11"/>
  <c r="P38" i="11" s="1"/>
  <c r="K39" i="11"/>
  <c r="H39" i="11"/>
  <c r="E39" i="11"/>
  <c r="B39" i="11"/>
  <c r="U11" i="11"/>
  <c r="K38" i="11"/>
  <c r="H38" i="11"/>
  <c r="E38" i="11"/>
  <c r="B38" i="11"/>
  <c r="U10" i="11"/>
  <c r="K37" i="11"/>
  <c r="H37" i="11"/>
  <c r="E37" i="11"/>
  <c r="B37" i="11"/>
  <c r="U9" i="11"/>
  <c r="K36" i="11"/>
  <c r="H36" i="11"/>
  <c r="E36" i="11"/>
  <c r="B36" i="11"/>
  <c r="U8" i="11"/>
  <c r="K35" i="11"/>
  <c r="H35" i="11"/>
  <c r="E35" i="11"/>
  <c r="B35" i="11"/>
  <c r="U7" i="11"/>
  <c r="K34" i="11"/>
  <c r="H34" i="11"/>
  <c r="E34" i="11"/>
  <c r="B34" i="11"/>
  <c r="K33" i="11"/>
  <c r="H33" i="11"/>
  <c r="E33" i="11"/>
  <c r="B33" i="11"/>
  <c r="K32" i="11"/>
  <c r="H32" i="11"/>
  <c r="E32" i="11"/>
  <c r="B32" i="11"/>
  <c r="S41" i="11"/>
  <c r="T41" i="11" s="1"/>
  <c r="K31" i="11"/>
  <c r="H31" i="11"/>
  <c r="E31" i="11"/>
  <c r="B31" i="11"/>
  <c r="S40" i="11"/>
  <c r="H48" i="4" s="1"/>
  <c r="P40" i="11"/>
  <c r="K30" i="11"/>
  <c r="H30" i="11"/>
  <c r="E30" i="11"/>
  <c r="B30" i="11"/>
  <c r="S39" i="11"/>
  <c r="T39" i="11" s="1"/>
  <c r="K29" i="11"/>
  <c r="H29" i="11"/>
  <c r="E29" i="11"/>
  <c r="B29" i="11"/>
  <c r="S38" i="11"/>
  <c r="T38" i="11" s="1"/>
  <c r="K28" i="11"/>
  <c r="P33" i="11" s="1"/>
  <c r="H28" i="11"/>
  <c r="P32" i="11" s="1"/>
  <c r="E28" i="11"/>
  <c r="P31" i="11" s="1"/>
  <c r="B28" i="11"/>
  <c r="P30" i="11" s="1"/>
  <c r="S37" i="11"/>
  <c r="T37" i="11" s="1"/>
  <c r="P37" i="11"/>
  <c r="S36" i="11"/>
  <c r="T36" i="11" s="1"/>
  <c r="P36" i="11"/>
  <c r="S35" i="11"/>
  <c r="T35" i="11" s="1"/>
  <c r="P35" i="11"/>
  <c r="S34" i="11"/>
  <c r="T34" i="11" s="1"/>
  <c r="P34" i="11"/>
  <c r="S33" i="11"/>
  <c r="T33" i="11" s="1"/>
  <c r="S32" i="11"/>
  <c r="H40" i="4" s="1"/>
  <c r="S31" i="11"/>
  <c r="T31" i="11" s="1"/>
  <c r="S30" i="11"/>
  <c r="H38" i="4" s="1"/>
  <c r="S29" i="11"/>
  <c r="T29" i="11" s="1"/>
  <c r="P29" i="11"/>
  <c r="S28" i="11"/>
  <c r="H31" i="4" s="1"/>
  <c r="H75" i="4" s="1"/>
  <c r="P28" i="11"/>
  <c r="S27" i="11"/>
  <c r="T27" i="11" s="1"/>
  <c r="P27" i="11"/>
  <c r="S26" i="11"/>
  <c r="T26" i="11" s="1"/>
  <c r="P26" i="11"/>
  <c r="S25" i="11"/>
  <c r="T25" i="11" s="1"/>
  <c r="P25" i="11"/>
  <c r="S24" i="11"/>
  <c r="H27" i="4" s="1"/>
  <c r="P24" i="11"/>
  <c r="S23" i="11"/>
  <c r="T23" i="11" s="1"/>
  <c r="P23" i="11"/>
  <c r="S22" i="11"/>
  <c r="T22" i="11" s="1"/>
  <c r="P22" i="11"/>
  <c r="S21" i="11"/>
  <c r="T21" i="11" s="1"/>
  <c r="P21" i="11"/>
  <c r="S20" i="11"/>
  <c r="H23" i="4" s="1"/>
  <c r="H59" i="4" s="1"/>
  <c r="P20" i="11"/>
  <c r="S19" i="11"/>
  <c r="T19" i="11" s="1"/>
  <c r="P19" i="11"/>
  <c r="S18" i="11"/>
  <c r="T18" i="11" s="1"/>
  <c r="P18" i="11"/>
  <c r="R17" i="11"/>
  <c r="G82" i="4"/>
  <c r="G83" i="4"/>
  <c r="G84" i="4"/>
  <c r="G85" i="4"/>
  <c r="G81" i="4"/>
  <c r="F82" i="4"/>
  <c r="F83" i="4"/>
  <c r="F84" i="4"/>
  <c r="F85" i="4"/>
  <c r="F81" i="4"/>
  <c r="G11" i="4"/>
  <c r="G12" i="4"/>
  <c r="G13" i="4"/>
  <c r="G14" i="4"/>
  <c r="G15" i="4"/>
  <c r="G16" i="4"/>
  <c r="G10" i="4"/>
  <c r="K45" i="10"/>
  <c r="H45" i="10"/>
  <c r="E45" i="10"/>
  <c r="B45" i="10"/>
  <c r="K44" i="10"/>
  <c r="H44" i="10"/>
  <c r="E44" i="10"/>
  <c r="B44" i="10"/>
  <c r="K43" i="10"/>
  <c r="H43" i="10"/>
  <c r="E43" i="10"/>
  <c r="B43" i="10"/>
  <c r="K42" i="10"/>
  <c r="H42" i="10"/>
  <c r="E42" i="10"/>
  <c r="B42" i="10"/>
  <c r="K41" i="10"/>
  <c r="H41" i="10"/>
  <c r="E41" i="10"/>
  <c r="B41" i="10"/>
  <c r="Q13" i="10"/>
  <c r="Q16" i="10" s="1"/>
  <c r="K40" i="10"/>
  <c r="P41" i="10" s="1"/>
  <c r="H40" i="10"/>
  <c r="P40" i="10" s="1"/>
  <c r="E40" i="10"/>
  <c r="P39" i="10" s="1"/>
  <c r="B40" i="10"/>
  <c r="P38" i="10" s="1"/>
  <c r="K39" i="10"/>
  <c r="H39" i="10"/>
  <c r="E39" i="10"/>
  <c r="B39" i="10"/>
  <c r="U11" i="10"/>
  <c r="K38" i="10"/>
  <c r="H38" i="10"/>
  <c r="E38" i="10"/>
  <c r="B38" i="10"/>
  <c r="U10" i="10"/>
  <c r="K37" i="10"/>
  <c r="H37" i="10"/>
  <c r="E37" i="10"/>
  <c r="B37" i="10"/>
  <c r="U9" i="10"/>
  <c r="K36" i="10"/>
  <c r="H36" i="10"/>
  <c r="E36" i="10"/>
  <c r="B36" i="10"/>
  <c r="U8" i="10"/>
  <c r="K35" i="10"/>
  <c r="H35" i="10"/>
  <c r="E35" i="10"/>
  <c r="B35" i="10"/>
  <c r="U7" i="10"/>
  <c r="K34" i="10"/>
  <c r="P37" i="10" s="1"/>
  <c r="H34" i="10"/>
  <c r="E34" i="10"/>
  <c r="P35" i="10" s="1"/>
  <c r="B34" i="10"/>
  <c r="P34" i="10" s="1"/>
  <c r="K33" i="10"/>
  <c r="H33" i="10"/>
  <c r="E33" i="10"/>
  <c r="B33" i="10"/>
  <c r="K32" i="10"/>
  <c r="H32" i="10"/>
  <c r="E32" i="10"/>
  <c r="B32" i="10"/>
  <c r="S41" i="10"/>
  <c r="T41" i="10" s="1"/>
  <c r="K31" i="10"/>
  <c r="H31" i="10"/>
  <c r="E31" i="10"/>
  <c r="B31" i="10"/>
  <c r="S40" i="10"/>
  <c r="G48" i="4" s="1"/>
  <c r="K30" i="10"/>
  <c r="H30" i="10"/>
  <c r="E30" i="10"/>
  <c r="B30" i="10"/>
  <c r="S39" i="10"/>
  <c r="T39" i="10" s="1"/>
  <c r="K29" i="10"/>
  <c r="H29" i="10"/>
  <c r="E29" i="10"/>
  <c r="B29" i="10"/>
  <c r="S38" i="10"/>
  <c r="G46" i="4" s="1"/>
  <c r="K28" i="10"/>
  <c r="H28" i="10"/>
  <c r="E28" i="10"/>
  <c r="P31" i="10" s="1"/>
  <c r="B28" i="10"/>
  <c r="S37" i="10"/>
  <c r="T37" i="10" s="1"/>
  <c r="S36" i="10"/>
  <c r="T36" i="10" s="1"/>
  <c r="P36" i="10"/>
  <c r="S35" i="10"/>
  <c r="T35" i="10" s="1"/>
  <c r="S34" i="10"/>
  <c r="T34" i="10" s="1"/>
  <c r="S33" i="10"/>
  <c r="T33" i="10" s="1"/>
  <c r="P33" i="10"/>
  <c r="S32" i="10"/>
  <c r="G40" i="4" s="1"/>
  <c r="P32" i="10"/>
  <c r="S31" i="10"/>
  <c r="T31" i="10" s="1"/>
  <c r="S30" i="10"/>
  <c r="G38" i="4" s="1"/>
  <c r="P30" i="10"/>
  <c r="S29" i="10"/>
  <c r="T29" i="10" s="1"/>
  <c r="P29" i="10"/>
  <c r="S28" i="10"/>
  <c r="G31" i="4" s="1"/>
  <c r="G75" i="4" s="1"/>
  <c r="P28" i="10"/>
  <c r="S27" i="10"/>
  <c r="T27" i="10" s="1"/>
  <c r="P27" i="10"/>
  <c r="S26" i="10"/>
  <c r="G29" i="4" s="1"/>
  <c r="G71" i="4" s="1"/>
  <c r="P26" i="10"/>
  <c r="S25" i="10"/>
  <c r="T25" i="10" s="1"/>
  <c r="P25" i="10"/>
  <c r="S24" i="10"/>
  <c r="G27" i="4" s="1"/>
  <c r="P24" i="10"/>
  <c r="S23" i="10"/>
  <c r="T23" i="10" s="1"/>
  <c r="P23" i="10"/>
  <c r="S22" i="10"/>
  <c r="G25" i="4" s="1"/>
  <c r="P22" i="10"/>
  <c r="S21" i="10"/>
  <c r="T21" i="10" s="1"/>
  <c r="P21" i="10"/>
  <c r="S20" i="10"/>
  <c r="G23" i="4" s="1"/>
  <c r="G59" i="4" s="1"/>
  <c r="P20" i="10"/>
  <c r="S19" i="10"/>
  <c r="T19" i="10" s="1"/>
  <c r="P19" i="10"/>
  <c r="S18" i="10"/>
  <c r="T18" i="10" s="1"/>
  <c r="P18" i="10"/>
  <c r="R17" i="10"/>
  <c r="U11" i="9"/>
  <c r="U10" i="9"/>
  <c r="U9" i="9"/>
  <c r="U8" i="9"/>
  <c r="U7" i="9"/>
  <c r="U11" i="8"/>
  <c r="U10" i="8"/>
  <c r="U9" i="8"/>
  <c r="U8" i="8"/>
  <c r="U7" i="8"/>
  <c r="U7" i="7"/>
  <c r="U11" i="7"/>
  <c r="U10" i="7"/>
  <c r="U9" i="7"/>
  <c r="U8" i="7"/>
  <c r="U11" i="3"/>
  <c r="U10" i="3"/>
  <c r="U9" i="3"/>
  <c r="B83" i="4" s="1"/>
  <c r="U8" i="3"/>
  <c r="U7" i="3"/>
  <c r="B81" i="4" s="1"/>
  <c r="F48" i="4"/>
  <c r="F11" i="4"/>
  <c r="F12" i="4"/>
  <c r="F13" i="4"/>
  <c r="F14" i="4"/>
  <c r="F15" i="4"/>
  <c r="F16" i="4"/>
  <c r="F10" i="4"/>
  <c r="K45" i="9"/>
  <c r="H45" i="9"/>
  <c r="E45" i="9"/>
  <c r="B45" i="9"/>
  <c r="K44" i="9"/>
  <c r="H44" i="9"/>
  <c r="E44" i="9"/>
  <c r="B44" i="9"/>
  <c r="K43" i="9"/>
  <c r="H43" i="9"/>
  <c r="E43" i="9"/>
  <c r="B43" i="9"/>
  <c r="K42" i="9"/>
  <c r="H42" i="9"/>
  <c r="E42" i="9"/>
  <c r="B42" i="9"/>
  <c r="K41" i="9"/>
  <c r="H41" i="9"/>
  <c r="E41" i="9"/>
  <c r="B41" i="9"/>
  <c r="Q13" i="9"/>
  <c r="Q16" i="9" s="1"/>
  <c r="K40" i="9"/>
  <c r="P41" i="9" s="1"/>
  <c r="H40" i="9"/>
  <c r="P40" i="9" s="1"/>
  <c r="E40" i="9"/>
  <c r="P39" i="9" s="1"/>
  <c r="B40" i="9"/>
  <c r="P38" i="9" s="1"/>
  <c r="K39" i="9"/>
  <c r="H39" i="9"/>
  <c r="E39" i="9"/>
  <c r="B39" i="9"/>
  <c r="K38" i="9"/>
  <c r="H38" i="9"/>
  <c r="E38" i="9"/>
  <c r="B38" i="9"/>
  <c r="K37" i="9"/>
  <c r="H37" i="9"/>
  <c r="E37" i="9"/>
  <c r="B37" i="9"/>
  <c r="K36" i="9"/>
  <c r="H36" i="9"/>
  <c r="E36" i="9"/>
  <c r="B36" i="9"/>
  <c r="K35" i="9"/>
  <c r="H35" i="9"/>
  <c r="E35" i="9"/>
  <c r="B35" i="9"/>
  <c r="K34" i="9"/>
  <c r="P37" i="9" s="1"/>
  <c r="H34" i="9"/>
  <c r="P36" i="9" s="1"/>
  <c r="E34" i="9"/>
  <c r="P35" i="9" s="1"/>
  <c r="B34" i="9"/>
  <c r="P34" i="9" s="1"/>
  <c r="K33" i="9"/>
  <c r="H33" i="9"/>
  <c r="E33" i="9"/>
  <c r="B33" i="9"/>
  <c r="K32" i="9"/>
  <c r="H32" i="9"/>
  <c r="E32" i="9"/>
  <c r="B32" i="9"/>
  <c r="S41" i="9"/>
  <c r="T41" i="9" s="1"/>
  <c r="K31" i="9"/>
  <c r="H31" i="9"/>
  <c r="E31" i="9"/>
  <c r="B31" i="9"/>
  <c r="S40" i="9"/>
  <c r="T40" i="9" s="1"/>
  <c r="K30" i="9"/>
  <c r="H30" i="9"/>
  <c r="E30" i="9"/>
  <c r="B30" i="9"/>
  <c r="S39" i="9"/>
  <c r="F47" i="4" s="1"/>
  <c r="K29" i="9"/>
  <c r="H29" i="9"/>
  <c r="E29" i="9"/>
  <c r="B29" i="9"/>
  <c r="S38" i="9"/>
  <c r="T38" i="9" s="1"/>
  <c r="K28" i="9"/>
  <c r="P33" i="9" s="1"/>
  <c r="H28" i="9"/>
  <c r="P32" i="9" s="1"/>
  <c r="E28" i="9"/>
  <c r="P31" i="9" s="1"/>
  <c r="B28" i="9"/>
  <c r="P30" i="9" s="1"/>
  <c r="S37" i="9"/>
  <c r="T37" i="9" s="1"/>
  <c r="S36" i="9"/>
  <c r="T36" i="9" s="1"/>
  <c r="S35" i="9"/>
  <c r="T35" i="9" s="1"/>
  <c r="S34" i="9"/>
  <c r="T34" i="9" s="1"/>
  <c r="S33" i="9"/>
  <c r="T33" i="9" s="1"/>
  <c r="S32" i="9"/>
  <c r="T32" i="9" s="1"/>
  <c r="S31" i="9"/>
  <c r="F39" i="4" s="1"/>
  <c r="S30" i="9"/>
  <c r="T30" i="9" s="1"/>
  <c r="S29" i="9"/>
  <c r="F32" i="4" s="1"/>
  <c r="P29" i="9"/>
  <c r="S28" i="9"/>
  <c r="T28" i="9" s="1"/>
  <c r="P28" i="9"/>
  <c r="S27" i="9"/>
  <c r="F30" i="4" s="1"/>
  <c r="F73" i="4" s="1"/>
  <c r="P27" i="9"/>
  <c r="S26" i="9"/>
  <c r="T26" i="9" s="1"/>
  <c r="P26" i="9"/>
  <c r="S25" i="9"/>
  <c r="T25" i="9" s="1"/>
  <c r="P25" i="9"/>
  <c r="S24" i="9"/>
  <c r="T24" i="9" s="1"/>
  <c r="P24" i="9"/>
  <c r="S23" i="9"/>
  <c r="T23" i="9" s="1"/>
  <c r="P23" i="9"/>
  <c r="S22" i="9"/>
  <c r="T22" i="9" s="1"/>
  <c r="P22" i="9"/>
  <c r="S21" i="9"/>
  <c r="T21" i="9" s="1"/>
  <c r="P21" i="9"/>
  <c r="S20" i="9"/>
  <c r="T20" i="9" s="1"/>
  <c r="P20" i="9"/>
  <c r="S19" i="9"/>
  <c r="T19" i="9" s="1"/>
  <c r="P19" i="9"/>
  <c r="S18" i="9"/>
  <c r="T18" i="9" s="1"/>
  <c r="P18" i="9"/>
  <c r="R17" i="9"/>
  <c r="E82" i="4"/>
  <c r="E83" i="4"/>
  <c r="E84" i="4"/>
  <c r="E85" i="4"/>
  <c r="E81" i="4"/>
  <c r="E11" i="4"/>
  <c r="E12" i="4"/>
  <c r="E13" i="4"/>
  <c r="E14" i="4"/>
  <c r="E15" i="4"/>
  <c r="E16" i="4"/>
  <c r="E10" i="4"/>
  <c r="D10" i="4"/>
  <c r="K45" i="8"/>
  <c r="H45" i="8"/>
  <c r="E45" i="8"/>
  <c r="B45" i="8"/>
  <c r="K44" i="8"/>
  <c r="H44" i="8"/>
  <c r="E44" i="8"/>
  <c r="B44" i="8"/>
  <c r="K43" i="8"/>
  <c r="H43" i="8"/>
  <c r="E43" i="8"/>
  <c r="B43" i="8"/>
  <c r="K42" i="8"/>
  <c r="H42" i="8"/>
  <c r="E42" i="8"/>
  <c r="B42" i="8"/>
  <c r="K41" i="8"/>
  <c r="H41" i="8"/>
  <c r="E41" i="8"/>
  <c r="B41" i="8"/>
  <c r="Q13" i="8"/>
  <c r="Q16" i="8" s="1"/>
  <c r="K40" i="8"/>
  <c r="H40" i="8"/>
  <c r="E40" i="8"/>
  <c r="P39" i="8" s="1"/>
  <c r="B40" i="8"/>
  <c r="K39" i="8"/>
  <c r="H39" i="8"/>
  <c r="E39" i="8"/>
  <c r="B39" i="8"/>
  <c r="K38" i="8"/>
  <c r="H38" i="8"/>
  <c r="E38" i="8"/>
  <c r="B38" i="8"/>
  <c r="K37" i="8"/>
  <c r="H37" i="8"/>
  <c r="E37" i="8"/>
  <c r="B37" i="8"/>
  <c r="K36" i="8"/>
  <c r="H36" i="8"/>
  <c r="E36" i="8"/>
  <c r="B36" i="8"/>
  <c r="K35" i="8"/>
  <c r="H35" i="8"/>
  <c r="E35" i="8"/>
  <c r="B35" i="8"/>
  <c r="K34" i="8"/>
  <c r="H34" i="8"/>
  <c r="P36" i="8" s="1"/>
  <c r="E34" i="8"/>
  <c r="P35" i="8" s="1"/>
  <c r="B34" i="8"/>
  <c r="P34" i="8" s="1"/>
  <c r="K33" i="8"/>
  <c r="H33" i="8"/>
  <c r="E33" i="8"/>
  <c r="B33" i="8"/>
  <c r="K32" i="8"/>
  <c r="H32" i="8"/>
  <c r="E32" i="8"/>
  <c r="B32" i="8"/>
  <c r="S41" i="8"/>
  <c r="E49" i="4" s="1"/>
  <c r="P41" i="8"/>
  <c r="K31" i="8"/>
  <c r="H31" i="8"/>
  <c r="E31" i="8"/>
  <c r="B31" i="8"/>
  <c r="S40" i="8"/>
  <c r="T40" i="8" s="1"/>
  <c r="P40" i="8"/>
  <c r="K30" i="8"/>
  <c r="H30" i="8"/>
  <c r="E30" i="8"/>
  <c r="B30" i="8"/>
  <c r="S39" i="8"/>
  <c r="E47" i="4" s="1"/>
  <c r="K29" i="8"/>
  <c r="H29" i="8"/>
  <c r="E29" i="8"/>
  <c r="B29" i="8"/>
  <c r="S38" i="8"/>
  <c r="T38" i="8" s="1"/>
  <c r="P38" i="8"/>
  <c r="K28" i="8"/>
  <c r="P33" i="8" s="1"/>
  <c r="H28" i="8"/>
  <c r="P32" i="8" s="1"/>
  <c r="E28" i="8"/>
  <c r="P31" i="8" s="1"/>
  <c r="B28" i="8"/>
  <c r="P30" i="8" s="1"/>
  <c r="S37" i="8"/>
  <c r="T37" i="8" s="1"/>
  <c r="P37" i="8"/>
  <c r="S36" i="8"/>
  <c r="T36" i="8" s="1"/>
  <c r="S35" i="8"/>
  <c r="T35" i="8" s="1"/>
  <c r="S34" i="8"/>
  <c r="T34" i="8" s="1"/>
  <c r="S33" i="8"/>
  <c r="T33" i="8" s="1"/>
  <c r="S32" i="8"/>
  <c r="T32" i="8" s="1"/>
  <c r="S31" i="8"/>
  <c r="T31" i="8" s="1"/>
  <c r="S30" i="8"/>
  <c r="T30" i="8" s="1"/>
  <c r="S29" i="8"/>
  <c r="T29" i="8" s="1"/>
  <c r="P29" i="8"/>
  <c r="S28" i="8"/>
  <c r="T28" i="8" s="1"/>
  <c r="P28" i="8"/>
  <c r="S27" i="8"/>
  <c r="T27" i="8" s="1"/>
  <c r="P27" i="8"/>
  <c r="S26" i="8"/>
  <c r="T26" i="8" s="1"/>
  <c r="P26" i="8"/>
  <c r="S25" i="8"/>
  <c r="T25" i="8" s="1"/>
  <c r="P25" i="8"/>
  <c r="S24" i="8"/>
  <c r="T24" i="8" s="1"/>
  <c r="P24" i="8"/>
  <c r="S23" i="8"/>
  <c r="T23" i="8" s="1"/>
  <c r="P23" i="8"/>
  <c r="S22" i="8"/>
  <c r="T22" i="8" s="1"/>
  <c r="P22" i="8"/>
  <c r="S21" i="8"/>
  <c r="T21" i="8" s="1"/>
  <c r="P21" i="8"/>
  <c r="S20" i="8"/>
  <c r="T20" i="8" s="1"/>
  <c r="P20" i="8"/>
  <c r="S19" i="8"/>
  <c r="T19" i="8" s="1"/>
  <c r="P19" i="8"/>
  <c r="S18" i="8"/>
  <c r="E21" i="4" s="1"/>
  <c r="P18" i="8"/>
  <c r="R17" i="8"/>
  <c r="S31" i="7"/>
  <c r="D39" i="4" s="1"/>
  <c r="D85" i="4"/>
  <c r="D84" i="4"/>
  <c r="D83" i="4"/>
  <c r="D82" i="4"/>
  <c r="D81" i="4"/>
  <c r="D11" i="4"/>
  <c r="D12" i="4"/>
  <c r="D13" i="4"/>
  <c r="D14" i="4"/>
  <c r="D15" i="4"/>
  <c r="D16" i="4"/>
  <c r="C10" i="4"/>
  <c r="K45" i="7"/>
  <c r="H45" i="7"/>
  <c r="E45" i="7"/>
  <c r="B45" i="7"/>
  <c r="K44" i="7"/>
  <c r="H44" i="7"/>
  <c r="E44" i="7"/>
  <c r="B44" i="7"/>
  <c r="K43" i="7"/>
  <c r="H43" i="7"/>
  <c r="E43" i="7"/>
  <c r="B43" i="7"/>
  <c r="K42" i="7"/>
  <c r="H42" i="7"/>
  <c r="E42" i="7"/>
  <c r="B42" i="7"/>
  <c r="K41" i="7"/>
  <c r="H41" i="7"/>
  <c r="E41" i="7"/>
  <c r="B41" i="7"/>
  <c r="Q13" i="7"/>
  <c r="Q16" i="7" s="1"/>
  <c r="K40" i="7"/>
  <c r="P41" i="7" s="1"/>
  <c r="H40" i="7"/>
  <c r="P40" i="7" s="1"/>
  <c r="E40" i="7"/>
  <c r="P39" i="7" s="1"/>
  <c r="B40" i="7"/>
  <c r="P38" i="7" s="1"/>
  <c r="K39" i="7"/>
  <c r="H39" i="7"/>
  <c r="E39" i="7"/>
  <c r="B39" i="7"/>
  <c r="K38" i="7"/>
  <c r="H38" i="7"/>
  <c r="E38" i="7"/>
  <c r="B38" i="7"/>
  <c r="K37" i="7"/>
  <c r="H37" i="7"/>
  <c r="E37" i="7"/>
  <c r="B37" i="7"/>
  <c r="K36" i="7"/>
  <c r="H36" i="7"/>
  <c r="E36" i="7"/>
  <c r="B36" i="7"/>
  <c r="K35" i="7"/>
  <c r="H35" i="7"/>
  <c r="E35" i="7"/>
  <c r="B35" i="7"/>
  <c r="K34" i="7"/>
  <c r="P37" i="7" s="1"/>
  <c r="H34" i="7"/>
  <c r="P36" i="7" s="1"/>
  <c r="E34" i="7"/>
  <c r="P35" i="7" s="1"/>
  <c r="B34" i="7"/>
  <c r="P34" i="7" s="1"/>
  <c r="K33" i="7"/>
  <c r="H33" i="7"/>
  <c r="E33" i="7"/>
  <c r="B33" i="7"/>
  <c r="K32" i="7"/>
  <c r="H32" i="7"/>
  <c r="E32" i="7"/>
  <c r="B32" i="7"/>
  <c r="S41" i="7"/>
  <c r="T41" i="7" s="1"/>
  <c r="K31" i="7"/>
  <c r="H31" i="7"/>
  <c r="E31" i="7"/>
  <c r="B31" i="7"/>
  <c r="S40" i="7"/>
  <c r="T40" i="7" s="1"/>
  <c r="K30" i="7"/>
  <c r="H30" i="7"/>
  <c r="E30" i="7"/>
  <c r="B30" i="7"/>
  <c r="S39" i="7"/>
  <c r="D47" i="4" s="1"/>
  <c r="K29" i="7"/>
  <c r="H29" i="7"/>
  <c r="E29" i="7"/>
  <c r="B29" i="7"/>
  <c r="S38" i="7"/>
  <c r="T38" i="7" s="1"/>
  <c r="K28" i="7"/>
  <c r="P33" i="7" s="1"/>
  <c r="H28" i="7"/>
  <c r="P32" i="7" s="1"/>
  <c r="E28" i="7"/>
  <c r="P31" i="7" s="1"/>
  <c r="B28" i="7"/>
  <c r="P30" i="7" s="1"/>
  <c r="S37" i="7"/>
  <c r="T37" i="7" s="1"/>
  <c r="S36" i="7"/>
  <c r="T36" i="7" s="1"/>
  <c r="S35" i="7"/>
  <c r="T35" i="7" s="1"/>
  <c r="S34" i="7"/>
  <c r="T34" i="7" s="1"/>
  <c r="S33" i="7"/>
  <c r="T33" i="7" s="1"/>
  <c r="S32" i="7"/>
  <c r="T32" i="7" s="1"/>
  <c r="S30" i="7"/>
  <c r="T30" i="7" s="1"/>
  <c r="S29" i="7"/>
  <c r="T29" i="7" s="1"/>
  <c r="P29" i="7"/>
  <c r="S28" i="7"/>
  <c r="T28" i="7" s="1"/>
  <c r="P28" i="7"/>
  <c r="S27" i="7"/>
  <c r="T27" i="7" s="1"/>
  <c r="P27" i="7"/>
  <c r="S26" i="7"/>
  <c r="T26" i="7" s="1"/>
  <c r="P26" i="7"/>
  <c r="S25" i="7"/>
  <c r="T25" i="7" s="1"/>
  <c r="P25" i="7"/>
  <c r="S24" i="7"/>
  <c r="T24" i="7" s="1"/>
  <c r="P24" i="7"/>
  <c r="S23" i="7"/>
  <c r="T23" i="7" s="1"/>
  <c r="P23" i="7"/>
  <c r="S22" i="7"/>
  <c r="T22" i="7" s="1"/>
  <c r="P22" i="7"/>
  <c r="S21" i="7"/>
  <c r="T21" i="7" s="1"/>
  <c r="P21" i="7"/>
  <c r="S20" i="7"/>
  <c r="T20" i="7" s="1"/>
  <c r="P20" i="7"/>
  <c r="S19" i="7"/>
  <c r="T19" i="7" s="1"/>
  <c r="P19" i="7"/>
  <c r="S18" i="7"/>
  <c r="P18" i="7"/>
  <c r="R17" i="7"/>
  <c r="C81" i="4"/>
  <c r="C85" i="4"/>
  <c r="C84" i="4"/>
  <c r="C83" i="4"/>
  <c r="C82" i="4"/>
  <c r="B85" i="4"/>
  <c r="B84" i="4"/>
  <c r="B82" i="4"/>
  <c r="B16" i="4"/>
  <c r="B15" i="4"/>
  <c r="B14" i="4"/>
  <c r="B13" i="4"/>
  <c r="B12" i="4"/>
  <c r="B11" i="4"/>
  <c r="B10" i="4"/>
  <c r="B32" i="4"/>
  <c r="B31" i="4"/>
  <c r="B30" i="4"/>
  <c r="B29" i="4"/>
  <c r="B28" i="4"/>
  <c r="B25" i="4"/>
  <c r="B27" i="4"/>
  <c r="B26" i="4"/>
  <c r="B22" i="4"/>
  <c r="S41" i="3"/>
  <c r="T41" i="3" s="1"/>
  <c r="S40" i="3"/>
  <c r="C48" i="4" s="1"/>
  <c r="S39" i="3"/>
  <c r="T39" i="3" s="1"/>
  <c r="S38" i="3"/>
  <c r="C46" i="4" s="1"/>
  <c r="S37" i="3"/>
  <c r="C45" i="4" s="1"/>
  <c r="S36" i="3"/>
  <c r="C44" i="4" s="1"/>
  <c r="S35" i="3"/>
  <c r="T35" i="3" s="1"/>
  <c r="S34" i="3"/>
  <c r="T34" i="3" s="1"/>
  <c r="S33" i="3"/>
  <c r="T33" i="3" s="1"/>
  <c r="S32" i="3"/>
  <c r="C40" i="4" s="1"/>
  <c r="S31" i="3"/>
  <c r="C39" i="4" s="1"/>
  <c r="S30" i="3"/>
  <c r="C55" i="4" s="1"/>
  <c r="S29" i="3"/>
  <c r="T29" i="3" s="1"/>
  <c r="S28" i="3"/>
  <c r="T28" i="3" s="1"/>
  <c r="S27" i="3"/>
  <c r="T27" i="3" s="1"/>
  <c r="S26" i="3"/>
  <c r="T26" i="3" s="1"/>
  <c r="S25" i="3"/>
  <c r="T25" i="3" s="1"/>
  <c r="S24" i="3"/>
  <c r="T24" i="3" s="1"/>
  <c r="S23" i="3"/>
  <c r="T23" i="3" s="1"/>
  <c r="S22" i="3"/>
  <c r="T22" i="3" s="1"/>
  <c r="S21" i="3"/>
  <c r="T21" i="3" s="1"/>
  <c r="S20" i="3"/>
  <c r="T20" i="3" s="1"/>
  <c r="S19" i="3"/>
  <c r="T19" i="3" s="1"/>
  <c r="S18" i="3"/>
  <c r="C21" i="4" s="1"/>
  <c r="P29" i="3"/>
  <c r="P28" i="3"/>
  <c r="P27" i="3"/>
  <c r="P26" i="3"/>
  <c r="P25" i="3"/>
  <c r="P24" i="3"/>
  <c r="P23" i="3"/>
  <c r="P22" i="3"/>
  <c r="P21" i="3"/>
  <c r="P20" i="3"/>
  <c r="P19" i="3"/>
  <c r="T36" i="3"/>
  <c r="P18" i="3"/>
  <c r="C11" i="4"/>
  <c r="Q13" i="3"/>
  <c r="Q16" i="3" s="1"/>
  <c r="K45" i="3"/>
  <c r="K44" i="3"/>
  <c r="K43" i="3"/>
  <c r="K42" i="3"/>
  <c r="K41" i="3"/>
  <c r="K40" i="3"/>
  <c r="B49" i="4" s="1"/>
  <c r="K39" i="3"/>
  <c r="K38" i="3"/>
  <c r="K37" i="3"/>
  <c r="K36" i="3"/>
  <c r="K35" i="3"/>
  <c r="K34" i="3"/>
  <c r="B45" i="4" s="1"/>
  <c r="K33" i="3"/>
  <c r="K32" i="3"/>
  <c r="K31" i="3"/>
  <c r="K30" i="3"/>
  <c r="K29" i="3"/>
  <c r="K28" i="3"/>
  <c r="B41" i="4" s="1"/>
  <c r="H45" i="3"/>
  <c r="H44" i="3"/>
  <c r="H43" i="3"/>
  <c r="H42" i="3"/>
  <c r="H41" i="3"/>
  <c r="H40" i="3"/>
  <c r="B48" i="4" s="1"/>
  <c r="H39" i="3"/>
  <c r="H38" i="3"/>
  <c r="H37" i="3"/>
  <c r="H36" i="3"/>
  <c r="H35" i="3"/>
  <c r="H34" i="3"/>
  <c r="B44" i="4" s="1"/>
  <c r="H33" i="3"/>
  <c r="H32" i="3"/>
  <c r="H31" i="3"/>
  <c r="H30" i="3"/>
  <c r="H29" i="3"/>
  <c r="H28" i="3"/>
  <c r="B40" i="4" s="1"/>
  <c r="E45" i="3"/>
  <c r="E44" i="3"/>
  <c r="E43" i="3"/>
  <c r="E42" i="3"/>
  <c r="E41" i="3"/>
  <c r="E40" i="3"/>
  <c r="B47" i="4" s="1"/>
  <c r="E39" i="3"/>
  <c r="E38" i="3"/>
  <c r="E37" i="3"/>
  <c r="E36" i="3"/>
  <c r="E35" i="3"/>
  <c r="E34" i="3"/>
  <c r="B43" i="4" s="1"/>
  <c r="E33" i="3"/>
  <c r="E32" i="3"/>
  <c r="E31" i="3"/>
  <c r="E30" i="3"/>
  <c r="E29" i="3"/>
  <c r="E28" i="3"/>
  <c r="B39" i="4" s="1"/>
  <c r="B42" i="3"/>
  <c r="B41" i="3"/>
  <c r="B45" i="3"/>
  <c r="B44" i="3"/>
  <c r="B43" i="3"/>
  <c r="B40" i="3"/>
  <c r="B46" i="4" s="1"/>
  <c r="B39" i="3"/>
  <c r="B38" i="3"/>
  <c r="B37" i="3"/>
  <c r="B36" i="3"/>
  <c r="B35" i="3"/>
  <c r="B34" i="3"/>
  <c r="B42" i="4" s="1"/>
  <c r="B31" i="3"/>
  <c r="B32" i="3"/>
  <c r="B33" i="3"/>
  <c r="B30" i="3"/>
  <c r="B29" i="3"/>
  <c r="B28" i="3"/>
  <c r="B38" i="4" s="1"/>
  <c r="C12" i="4"/>
  <c r="C13" i="4"/>
  <c r="C14" i="4"/>
  <c r="C15" i="4"/>
  <c r="C16" i="4"/>
  <c r="B24" i="4"/>
  <c r="B23" i="4"/>
  <c r="B21" i="4"/>
  <c r="G63" i="4" l="1"/>
  <c r="G64" i="4" s="1"/>
  <c r="H60" i="4"/>
  <c r="I72" i="4"/>
  <c r="C56" i="4"/>
  <c r="G76" i="4"/>
  <c r="M68" i="4"/>
  <c r="G67" i="4"/>
  <c r="G68" i="4" s="1"/>
  <c r="M70" i="4"/>
  <c r="K77" i="4"/>
  <c r="L77" i="4"/>
  <c r="H67" i="4"/>
  <c r="H68" i="4" s="1"/>
  <c r="I68" i="4"/>
  <c r="I55" i="4"/>
  <c r="I56" i="4" s="1"/>
  <c r="M64" i="4"/>
  <c r="N62" i="4"/>
  <c r="N29" i="4"/>
  <c r="N39" i="4"/>
  <c r="N27" i="4"/>
  <c r="N42" i="4"/>
  <c r="N44" i="4"/>
  <c r="N45" i="4"/>
  <c r="N69" i="4" s="1"/>
  <c r="N70" i="4" s="1"/>
  <c r="T25" i="17"/>
  <c r="T39" i="17"/>
  <c r="N46" i="4"/>
  <c r="N30" i="4"/>
  <c r="N73" i="4" s="1"/>
  <c r="N74" i="4" s="1"/>
  <c r="N31" i="4"/>
  <c r="N75" i="4" s="1"/>
  <c r="N48" i="4"/>
  <c r="T21" i="17"/>
  <c r="N32" i="4"/>
  <c r="N77" i="4" s="1"/>
  <c r="N49" i="4"/>
  <c r="T33" i="17"/>
  <c r="N38" i="4"/>
  <c r="N55" i="4" s="1"/>
  <c r="N56" i="4" s="1"/>
  <c r="N22" i="4"/>
  <c r="N57" i="4" s="1"/>
  <c r="N58" i="4" s="1"/>
  <c r="N76" i="4" s="1"/>
  <c r="N23" i="4"/>
  <c r="N40" i="4"/>
  <c r="S17" i="17"/>
  <c r="Q17" i="17" s="1"/>
  <c r="N25" i="4"/>
  <c r="N63" i="4" s="1"/>
  <c r="N64" i="4" s="1"/>
  <c r="N26" i="4"/>
  <c r="N65" i="4" s="1"/>
  <c r="N43" i="4"/>
  <c r="T28" i="16"/>
  <c r="M30" i="4"/>
  <c r="M73" i="4" s="1"/>
  <c r="M74" i="4" s="1"/>
  <c r="M39" i="4"/>
  <c r="T21" i="16"/>
  <c r="T26" i="16"/>
  <c r="T22" i="16"/>
  <c r="M22" i="4"/>
  <c r="T18" i="16"/>
  <c r="T34" i="16"/>
  <c r="M26" i="4"/>
  <c r="M65" i="4" s="1"/>
  <c r="M66" i="4" s="1"/>
  <c r="M32" i="4"/>
  <c r="T36" i="16"/>
  <c r="M23" i="4"/>
  <c r="M40" i="4"/>
  <c r="M41" i="4"/>
  <c r="M61" i="4" s="1"/>
  <c r="M62" i="4" s="1"/>
  <c r="M43" i="4"/>
  <c r="T24" i="16"/>
  <c r="M46" i="4"/>
  <c r="M71" i="4" s="1"/>
  <c r="M72" i="4" s="1"/>
  <c r="M47" i="4"/>
  <c r="S17" i="16"/>
  <c r="T17" i="16" s="1"/>
  <c r="T30" i="16"/>
  <c r="M48" i="4"/>
  <c r="M75" i="4" s="1"/>
  <c r="M49" i="4"/>
  <c r="L22" i="4"/>
  <c r="T29" i="15"/>
  <c r="T39" i="15"/>
  <c r="L38" i="4"/>
  <c r="L55" i="4" s="1"/>
  <c r="L56" i="4" s="1"/>
  <c r="L41" i="4"/>
  <c r="L61" i="4" s="1"/>
  <c r="L62" i="4" s="1"/>
  <c r="L43" i="4"/>
  <c r="L46" i="4"/>
  <c r="T21" i="15"/>
  <c r="L23" i="4"/>
  <c r="L39" i="4"/>
  <c r="L40" i="4"/>
  <c r="L25" i="4"/>
  <c r="T28" i="15"/>
  <c r="L26" i="4"/>
  <c r="L42" i="4"/>
  <c r="L27" i="4"/>
  <c r="S17" i="15"/>
  <c r="T17" i="15" s="1"/>
  <c r="L28" i="4"/>
  <c r="L69" i="4" s="1"/>
  <c r="L70" i="4" s="1"/>
  <c r="L44" i="4"/>
  <c r="L29" i="4"/>
  <c r="L45" i="4"/>
  <c r="L30" i="4"/>
  <c r="L73" i="4" s="1"/>
  <c r="L74" i="4" s="1"/>
  <c r="L48" i="4"/>
  <c r="L75" i="4" s="1"/>
  <c r="L76" i="4" s="1"/>
  <c r="L49" i="4"/>
  <c r="T32" i="14"/>
  <c r="K24" i="4"/>
  <c r="K61" i="4" s="1"/>
  <c r="K62" i="4" s="1"/>
  <c r="T19" i="14"/>
  <c r="K26" i="4"/>
  <c r="K65" i="4" s="1"/>
  <c r="K66" i="4" s="1"/>
  <c r="K29" i="4"/>
  <c r="K71" i="4" s="1"/>
  <c r="K72" i="4" s="1"/>
  <c r="T29" i="14"/>
  <c r="K38" i="4"/>
  <c r="K55" i="4" s="1"/>
  <c r="K56" i="4" s="1"/>
  <c r="K41" i="4"/>
  <c r="K42" i="4"/>
  <c r="K43" i="4"/>
  <c r="T27" i="14"/>
  <c r="K46" i="4"/>
  <c r="T28" i="14"/>
  <c r="K27" i="4"/>
  <c r="K44" i="4"/>
  <c r="K28" i="4"/>
  <c r="K69" i="4" s="1"/>
  <c r="K70" i="4" s="1"/>
  <c r="K45" i="4"/>
  <c r="K47" i="4"/>
  <c r="K73" i="4" s="1"/>
  <c r="K74" i="4" s="1"/>
  <c r="K48" i="4"/>
  <c r="K75" i="4" s="1"/>
  <c r="K76" i="4" s="1"/>
  <c r="K49" i="4"/>
  <c r="T31" i="14"/>
  <c r="S17" i="14"/>
  <c r="Q17" i="14" s="1"/>
  <c r="K23" i="4"/>
  <c r="K59" i="4" s="1"/>
  <c r="K60" i="4" s="1"/>
  <c r="K78" i="4" s="1"/>
  <c r="K25" i="4"/>
  <c r="J24" i="4"/>
  <c r="J27" i="4"/>
  <c r="J29" i="4"/>
  <c r="J39" i="4"/>
  <c r="J40" i="4"/>
  <c r="J41" i="4"/>
  <c r="J44" i="4"/>
  <c r="J23" i="4"/>
  <c r="J25" i="4"/>
  <c r="J42" i="4"/>
  <c r="T41" i="13"/>
  <c r="J26" i="4"/>
  <c r="J65" i="4" s="1"/>
  <c r="J43" i="4"/>
  <c r="J28" i="4"/>
  <c r="J45" i="4"/>
  <c r="J46" i="4"/>
  <c r="J30" i="4"/>
  <c r="J47" i="4"/>
  <c r="S17" i="13"/>
  <c r="T17" i="13" s="1"/>
  <c r="J31" i="4"/>
  <c r="J48" i="4"/>
  <c r="T29" i="13"/>
  <c r="J38" i="4"/>
  <c r="J55" i="4" s="1"/>
  <c r="J56" i="4" s="1"/>
  <c r="J22" i="4"/>
  <c r="I31" i="4"/>
  <c r="T26" i="12"/>
  <c r="T20" i="12"/>
  <c r="I48" i="4"/>
  <c r="T22" i="12"/>
  <c r="T32" i="12"/>
  <c r="T38" i="12"/>
  <c r="T24" i="12"/>
  <c r="T36" i="12"/>
  <c r="I32" i="4"/>
  <c r="I49" i="4"/>
  <c r="I21" i="4"/>
  <c r="I22" i="4"/>
  <c r="I39" i="4"/>
  <c r="I24" i="4"/>
  <c r="I41" i="4"/>
  <c r="I42" i="4"/>
  <c r="I63" i="4" s="1"/>
  <c r="I64" i="4" s="1"/>
  <c r="I26" i="4"/>
  <c r="I65" i="4" s="1"/>
  <c r="I66" i="4" s="1"/>
  <c r="I43" i="4"/>
  <c r="I28" i="4"/>
  <c r="I45" i="4"/>
  <c r="I30" i="4"/>
  <c r="I47" i="4"/>
  <c r="T20" i="11"/>
  <c r="H43" i="4"/>
  <c r="H25" i="4"/>
  <c r="T28" i="11"/>
  <c r="H26" i="4"/>
  <c r="H65" i="4" s="1"/>
  <c r="H66" i="4" s="1"/>
  <c r="H42" i="4"/>
  <c r="T32" i="11"/>
  <c r="T24" i="11"/>
  <c r="H44" i="4"/>
  <c r="H28" i="4"/>
  <c r="H45" i="4"/>
  <c r="H29" i="4"/>
  <c r="H71" i="4" s="1"/>
  <c r="H72" i="4" s="1"/>
  <c r="H46" i="4"/>
  <c r="T30" i="11"/>
  <c r="T40" i="11"/>
  <c r="H30" i="4"/>
  <c r="H47" i="4"/>
  <c r="H32" i="4"/>
  <c r="H49" i="4"/>
  <c r="S17" i="11"/>
  <c r="Q17" i="11" s="1"/>
  <c r="H21" i="4"/>
  <c r="H55" i="4" s="1"/>
  <c r="H56" i="4" s="1"/>
  <c r="H22" i="4"/>
  <c r="H39" i="4"/>
  <c r="H24" i="4"/>
  <c r="H61" i="4" s="1"/>
  <c r="H62" i="4" s="1"/>
  <c r="H41" i="4"/>
  <c r="T24" i="10"/>
  <c r="T20" i="10"/>
  <c r="T22" i="10"/>
  <c r="T30" i="10"/>
  <c r="T26" i="10"/>
  <c r="T28" i="10"/>
  <c r="G24" i="4"/>
  <c r="G61" i="4" s="1"/>
  <c r="G62" i="4" s="1"/>
  <c r="G42" i="4"/>
  <c r="G41" i="4"/>
  <c r="G26" i="4"/>
  <c r="G43" i="4"/>
  <c r="G44" i="4"/>
  <c r="G28" i="4"/>
  <c r="G45" i="4"/>
  <c r="T38" i="10"/>
  <c r="T40" i="10"/>
  <c r="G30" i="4"/>
  <c r="G47" i="4"/>
  <c r="G32" i="4"/>
  <c r="G77" i="4" s="1"/>
  <c r="G49" i="4"/>
  <c r="G21" i="4"/>
  <c r="G55" i="4" s="1"/>
  <c r="G56" i="4" s="1"/>
  <c r="T32" i="10"/>
  <c r="G22" i="4"/>
  <c r="G57" i="4" s="1"/>
  <c r="G58" i="4" s="1"/>
  <c r="G39" i="4"/>
  <c r="T29" i="9"/>
  <c r="F21" i="4"/>
  <c r="F38" i="4"/>
  <c r="F55" i="4" s="1"/>
  <c r="F56" i="4" s="1"/>
  <c r="T31" i="9"/>
  <c r="F45" i="4"/>
  <c r="F22" i="4"/>
  <c r="F57" i="4" s="1"/>
  <c r="F58" i="4" s="1"/>
  <c r="T27" i="9"/>
  <c r="F23" i="4"/>
  <c r="F40" i="4"/>
  <c r="F24" i="4"/>
  <c r="F41" i="4"/>
  <c r="F25" i="4"/>
  <c r="F63" i="4" s="1"/>
  <c r="F42" i="4"/>
  <c r="F43" i="4"/>
  <c r="F27" i="4"/>
  <c r="F44" i="4"/>
  <c r="F28" i="4"/>
  <c r="F69" i="4" s="1"/>
  <c r="F70" i="4" s="1"/>
  <c r="T39" i="9"/>
  <c r="F29" i="4"/>
  <c r="F71" i="4" s="1"/>
  <c r="F72" i="4" s="1"/>
  <c r="F46" i="4"/>
  <c r="F26" i="4"/>
  <c r="F65" i="4" s="1"/>
  <c r="F66" i="4" s="1"/>
  <c r="F31" i="4"/>
  <c r="F75" i="4" s="1"/>
  <c r="F76" i="4" s="1"/>
  <c r="F49" i="4"/>
  <c r="F77" i="4" s="1"/>
  <c r="F78" i="4" s="1"/>
  <c r="E38" i="4"/>
  <c r="E55" i="4" s="1"/>
  <c r="T17" i="8"/>
  <c r="E22" i="4"/>
  <c r="E39" i="4"/>
  <c r="E23" i="4"/>
  <c r="E40" i="4"/>
  <c r="S17" i="8"/>
  <c r="E24" i="4"/>
  <c r="E61" i="4" s="1"/>
  <c r="E62" i="4" s="1"/>
  <c r="E41" i="4"/>
  <c r="E25" i="4"/>
  <c r="E42" i="4"/>
  <c r="T39" i="8"/>
  <c r="E26" i="4"/>
  <c r="E65" i="4" s="1"/>
  <c r="E43" i="4"/>
  <c r="T41" i="8"/>
  <c r="E27" i="4"/>
  <c r="E44" i="4"/>
  <c r="E28" i="4"/>
  <c r="E69" i="4" s="1"/>
  <c r="E70" i="4" s="1"/>
  <c r="E45" i="4"/>
  <c r="E29" i="4"/>
  <c r="E71" i="4" s="1"/>
  <c r="E72" i="4" s="1"/>
  <c r="E46" i="4"/>
  <c r="E30" i="4"/>
  <c r="E73" i="4" s="1"/>
  <c r="E74" i="4" s="1"/>
  <c r="E31" i="4"/>
  <c r="E48" i="4"/>
  <c r="E32" i="4"/>
  <c r="E77" i="4" s="1"/>
  <c r="D48" i="4"/>
  <c r="T39" i="7"/>
  <c r="D30" i="4"/>
  <c r="D73" i="4" s="1"/>
  <c r="D74" i="4" s="1"/>
  <c r="D31" i="4"/>
  <c r="D75" i="4" s="1"/>
  <c r="D32" i="4"/>
  <c r="D49" i="4"/>
  <c r="Q17" i="3"/>
  <c r="T37" i="3"/>
  <c r="G18" i="4"/>
  <c r="K18" i="4"/>
  <c r="L18" i="4"/>
  <c r="L87" i="4"/>
  <c r="L88" i="4" s="1"/>
  <c r="N18" i="4"/>
  <c r="J18" i="4"/>
  <c r="I18" i="4"/>
  <c r="N87" i="4"/>
  <c r="N88" i="4" s="1"/>
  <c r="D24" i="4"/>
  <c r="D61" i="4" s="1"/>
  <c r="D62" i="4" s="1"/>
  <c r="D42" i="4"/>
  <c r="D25" i="4"/>
  <c r="D63" i="4" s="1"/>
  <c r="D64" i="4" s="1"/>
  <c r="D43" i="4"/>
  <c r="D26" i="4"/>
  <c r="D65" i="4" s="1"/>
  <c r="D66" i="4" s="1"/>
  <c r="D44" i="4"/>
  <c r="D27" i="4"/>
  <c r="D67" i="4" s="1"/>
  <c r="D68" i="4" s="1"/>
  <c r="D45" i="4"/>
  <c r="S17" i="7"/>
  <c r="T17" i="7" s="1"/>
  <c r="D28" i="4"/>
  <c r="D69" i="4" s="1"/>
  <c r="D70" i="4" s="1"/>
  <c r="D46" i="4"/>
  <c r="D29" i="4"/>
  <c r="D71" i="4" s="1"/>
  <c r="D72" i="4" s="1"/>
  <c r="D21" i="4"/>
  <c r="D38" i="4"/>
  <c r="D55" i="4" s="1"/>
  <c r="D56" i="4" s="1"/>
  <c r="D22" i="4"/>
  <c r="D57" i="4" s="1"/>
  <c r="D58" i="4" s="1"/>
  <c r="D76" i="4" s="1"/>
  <c r="D40" i="4"/>
  <c r="D23" i="4"/>
  <c r="D59" i="4" s="1"/>
  <c r="D60" i="4" s="1"/>
  <c r="M87" i="4"/>
  <c r="M88" i="4" s="1"/>
  <c r="M18" i="4"/>
  <c r="Q17" i="15"/>
  <c r="K87" i="4"/>
  <c r="K88" i="4" s="1"/>
  <c r="T17" i="14"/>
  <c r="J87" i="4"/>
  <c r="J88" i="4" s="1"/>
  <c r="H18" i="4"/>
  <c r="Q17" i="8"/>
  <c r="E18" i="4"/>
  <c r="E92" i="4" s="1"/>
  <c r="D18" i="4"/>
  <c r="D92" i="4" s="1"/>
  <c r="T32" i="3"/>
  <c r="I87" i="4"/>
  <c r="I88" i="4" s="1"/>
  <c r="H87" i="4"/>
  <c r="H88" i="4" s="1"/>
  <c r="F87" i="4"/>
  <c r="F88" i="4" s="1"/>
  <c r="G87" i="4"/>
  <c r="G88" i="4" s="1"/>
  <c r="T18" i="17"/>
  <c r="T18" i="15"/>
  <c r="T18" i="14"/>
  <c r="T18" i="13"/>
  <c r="S17" i="12"/>
  <c r="Q17" i="12" s="1"/>
  <c r="S17" i="10"/>
  <c r="Q17" i="10" s="1"/>
  <c r="F18" i="4"/>
  <c r="S17" i="9"/>
  <c r="Q17" i="9" s="1"/>
  <c r="E87" i="4"/>
  <c r="E88" i="4" s="1"/>
  <c r="T18" i="8"/>
  <c r="T31" i="7"/>
  <c r="C18" i="4"/>
  <c r="C92" i="4" s="1"/>
  <c r="C87" i="4"/>
  <c r="C88" i="4" s="1"/>
  <c r="D87" i="4"/>
  <c r="D88" i="4" s="1"/>
  <c r="T18" i="7"/>
  <c r="T30" i="3"/>
  <c r="C25" i="4"/>
  <c r="C63" i="4" s="1"/>
  <c r="C64" i="4" s="1"/>
  <c r="C24" i="4"/>
  <c r="C61" i="4" s="1"/>
  <c r="C62" i="4" s="1"/>
  <c r="T31" i="3"/>
  <c r="C30" i="4"/>
  <c r="C41" i="4"/>
  <c r="C42" i="4"/>
  <c r="T38" i="3"/>
  <c r="C47" i="4"/>
  <c r="C59" i="4"/>
  <c r="T40" i="3"/>
  <c r="C27" i="4"/>
  <c r="C67" i="4" s="1"/>
  <c r="C68" i="4" s="1"/>
  <c r="C43" i="4"/>
  <c r="C28" i="4"/>
  <c r="C69" i="4" s="1"/>
  <c r="C70" i="4" s="1"/>
  <c r="C26" i="4"/>
  <c r="C65" i="4" s="1"/>
  <c r="C66" i="4" s="1"/>
  <c r="C29" i="4"/>
  <c r="C71" i="4" s="1"/>
  <c r="C72" i="4" s="1"/>
  <c r="C31" i="4"/>
  <c r="C75" i="4" s="1"/>
  <c r="C32" i="4"/>
  <c r="C49" i="4"/>
  <c r="C57" i="4"/>
  <c r="C58" i="4" s="1"/>
  <c r="C76" i="4" s="1"/>
  <c r="P37" i="3"/>
  <c r="P40" i="3"/>
  <c r="P35" i="3"/>
  <c r="P38" i="3"/>
  <c r="P32" i="3"/>
  <c r="P33" i="3"/>
  <c r="P34" i="3"/>
  <c r="P36" i="3"/>
  <c r="P39" i="3"/>
  <c r="P41" i="3"/>
  <c r="P30" i="3"/>
  <c r="P31" i="3"/>
  <c r="S17" i="3"/>
  <c r="T17" i="3" s="1"/>
  <c r="T18" i="3"/>
  <c r="D77" i="4" l="1"/>
  <c r="H73" i="4"/>
  <c r="H74" i="4" s="1"/>
  <c r="H63" i="4"/>
  <c r="H64" i="4" s="1"/>
  <c r="J69" i="4"/>
  <c r="J70" i="4" s="1"/>
  <c r="K67" i="4"/>
  <c r="K68" i="4" s="1"/>
  <c r="L65" i="4"/>
  <c r="L66" i="4" s="1"/>
  <c r="N71" i="4"/>
  <c r="N72" i="4" s="1"/>
  <c r="C60" i="4"/>
  <c r="G69" i="4"/>
  <c r="G70" i="4" s="1"/>
  <c r="I57" i="4"/>
  <c r="I58" i="4" s="1"/>
  <c r="I76" i="4" s="1"/>
  <c r="I75" i="4"/>
  <c r="J61" i="4"/>
  <c r="J62" i="4" s="1"/>
  <c r="L57" i="4"/>
  <c r="L58" i="4" s="1"/>
  <c r="G72" i="4"/>
  <c r="F74" i="4"/>
  <c r="F67" i="4"/>
  <c r="F68" i="4" s="1"/>
  <c r="I61" i="4"/>
  <c r="I62" i="4" s="1"/>
  <c r="J71" i="4"/>
  <c r="J72" i="4" s="1"/>
  <c r="E57" i="4"/>
  <c r="E58" i="4" s="1"/>
  <c r="J67" i="4"/>
  <c r="J68" i="4" s="1"/>
  <c r="M59" i="4"/>
  <c r="M60" i="4" s="1"/>
  <c r="M78" i="4" s="1"/>
  <c r="E66" i="4"/>
  <c r="E56" i="4"/>
  <c r="F64" i="4"/>
  <c r="J57" i="4"/>
  <c r="J58" i="4" s="1"/>
  <c r="J66" i="4"/>
  <c r="K63" i="4"/>
  <c r="K64" i="4" s="1"/>
  <c r="L63" i="4"/>
  <c r="L64" i="4" s="1"/>
  <c r="M77" i="4"/>
  <c r="N66" i="4"/>
  <c r="G60" i="4"/>
  <c r="G78" i="4" s="1"/>
  <c r="M56" i="4"/>
  <c r="E75" i="4"/>
  <c r="F61" i="4"/>
  <c r="F62" i="4" s="1"/>
  <c r="G65" i="4"/>
  <c r="G66" i="4" s="1"/>
  <c r="I73" i="4"/>
  <c r="I74" i="4" s="1"/>
  <c r="I77" i="4"/>
  <c r="C77" i="4"/>
  <c r="C78" i="4" s="1"/>
  <c r="H57" i="4"/>
  <c r="H58" i="4" s="1"/>
  <c r="H76" i="4" s="1"/>
  <c r="D78" i="4"/>
  <c r="E63" i="4"/>
  <c r="E64" i="4" s="1"/>
  <c r="H69" i="4"/>
  <c r="H70" i="4" s="1"/>
  <c r="J63" i="4"/>
  <c r="J64" i="4" s="1"/>
  <c r="L59" i="4"/>
  <c r="L60" i="4" s="1"/>
  <c r="L78" i="4" s="1"/>
  <c r="C73" i="4"/>
  <c r="C74" i="4" s="1"/>
  <c r="F59" i="4"/>
  <c r="F60" i="4" s="1"/>
  <c r="I69" i="4"/>
  <c r="I70" i="4" s="1"/>
  <c r="J75" i="4"/>
  <c r="J59" i="4"/>
  <c r="J60" i="4" s="1"/>
  <c r="J78" i="4" s="1"/>
  <c r="L71" i="4"/>
  <c r="L72" i="4" s="1"/>
  <c r="M57" i="4"/>
  <c r="M58" i="4" s="1"/>
  <c r="M76" i="4" s="1"/>
  <c r="N59" i="4"/>
  <c r="N60" i="4" s="1"/>
  <c r="N78" i="4" s="1"/>
  <c r="K58" i="4"/>
  <c r="I60" i="4"/>
  <c r="G73" i="4"/>
  <c r="G74" i="4" s="1"/>
  <c r="H77" i="4"/>
  <c r="H78" i="4" s="1"/>
  <c r="J73" i="4"/>
  <c r="J74" i="4" s="1"/>
  <c r="E59" i="4"/>
  <c r="E60" i="4" s="1"/>
  <c r="E78" i="4" s="1"/>
  <c r="L67" i="4"/>
  <c r="L68" i="4" s="1"/>
  <c r="N67" i="4"/>
  <c r="N68" i="4" s="1"/>
  <c r="E67" i="4"/>
  <c r="E68" i="4" s="1"/>
  <c r="J34" i="4"/>
  <c r="J94" i="4" s="1"/>
  <c r="E50" i="4"/>
  <c r="E95" i="4" s="1"/>
  <c r="M34" i="4"/>
  <c r="M94" i="4" s="1"/>
  <c r="J50" i="4"/>
  <c r="J95" i="4" s="1"/>
  <c r="I34" i="4"/>
  <c r="I94" i="4" s="1"/>
  <c r="E34" i="4"/>
  <c r="E94" i="4" s="1"/>
  <c r="L34" i="4"/>
  <c r="L94" i="4" s="1"/>
  <c r="M50" i="4"/>
  <c r="M95" i="4" s="1"/>
  <c r="T17" i="17"/>
  <c r="N34" i="4"/>
  <c r="N94" i="4" s="1"/>
  <c r="N50" i="4"/>
  <c r="N95" i="4" s="1"/>
  <c r="Q17" i="16"/>
  <c r="L50" i="4"/>
  <c r="L95" i="4" s="1"/>
  <c r="L92" i="4"/>
  <c r="K50" i="4"/>
  <c r="K95" i="4" s="1"/>
  <c r="K34" i="4"/>
  <c r="K94" i="4" s="1"/>
  <c r="J92" i="4"/>
  <c r="Q17" i="13"/>
  <c r="I50" i="4"/>
  <c r="I95" i="4" s="1"/>
  <c r="H50" i="4"/>
  <c r="H95" i="4" s="1"/>
  <c r="H34" i="4"/>
  <c r="H94" i="4" s="1"/>
  <c r="T17" i="11"/>
  <c r="G50" i="4"/>
  <c r="G95" i="4" s="1"/>
  <c r="G34" i="4"/>
  <c r="G94" i="4" s="1"/>
  <c r="F34" i="4"/>
  <c r="F94" i="4" s="1"/>
  <c r="F50" i="4"/>
  <c r="F95" i="4" s="1"/>
  <c r="Q17" i="7"/>
  <c r="G92" i="4"/>
  <c r="K92" i="4"/>
  <c r="H92" i="4"/>
  <c r="N92" i="4"/>
  <c r="I92" i="4"/>
  <c r="D50" i="4"/>
  <c r="D95" i="4" s="1"/>
  <c r="D34" i="4"/>
  <c r="D94" i="4" s="1"/>
  <c r="M92" i="4"/>
  <c r="F92" i="4"/>
  <c r="T17" i="12"/>
  <c r="T17" i="10"/>
  <c r="T17" i="9"/>
  <c r="C89" i="4" a="1"/>
  <c r="C89" i="4" s="1"/>
  <c r="C93" i="4" s="1"/>
  <c r="C50" i="4"/>
  <c r="C95" i="4" s="1"/>
  <c r="C34" i="4"/>
  <c r="L52" i="4" l="1"/>
  <c r="E76" i="4"/>
  <c r="I78" i="4"/>
  <c r="J76" i="4"/>
  <c r="J36" i="4"/>
  <c r="I36" i="4"/>
  <c r="E52" i="4"/>
  <c r="F36" i="4"/>
  <c r="M36" i="4"/>
  <c r="J52" i="4"/>
  <c r="M52" i="4"/>
  <c r="G36" i="4"/>
  <c r="E36" i="4"/>
  <c r="N52" i="4"/>
  <c r="L36" i="4"/>
  <c r="N36" i="4"/>
  <c r="K52" i="4"/>
  <c r="K36" i="4"/>
  <c r="I52" i="4"/>
  <c r="H52" i="4"/>
  <c r="H36" i="4"/>
  <c r="G52" i="4"/>
  <c r="F52" i="4"/>
  <c r="D36" i="4"/>
  <c r="D52" i="4"/>
  <c r="C52" i="4"/>
  <c r="D89" i="4"/>
  <c r="D93" i="4" s="1"/>
  <c r="D96" i="4" s="1"/>
  <c r="C36" i="4"/>
  <c r="C94" i="4"/>
  <c r="C96" i="4" s="1"/>
  <c r="E89" i="4" l="1"/>
  <c r="F89" i="4" l="1"/>
  <c r="G89" i="4" s="1"/>
  <c r="G93" i="4" s="1"/>
  <c r="G96" i="4" s="1"/>
  <c r="E93" i="4"/>
  <c r="E96" i="4" s="1"/>
  <c r="H89" i="4" l="1"/>
  <c r="I89" i="4" s="1"/>
  <c r="F93" i="4"/>
  <c r="F96" i="4" s="1"/>
  <c r="H93" i="4" l="1"/>
  <c r="H96" i="4" s="1"/>
  <c r="J89" i="4"/>
  <c r="I93" i="4"/>
  <c r="I96" i="4" s="1"/>
  <c r="K89" i="4" l="1"/>
  <c r="J93" i="4"/>
  <c r="J96" i="4" s="1"/>
  <c r="L89" i="4" l="1"/>
  <c r="K93" i="4"/>
  <c r="K96" i="4" s="1"/>
  <c r="M89" i="4" l="1"/>
  <c r="L93" i="4"/>
  <c r="L96" i="4" s="1"/>
  <c r="N89" i="4" l="1"/>
  <c r="N93" i="4" s="1"/>
  <c r="N96" i="4" s="1"/>
  <c r="M93" i="4"/>
  <c r="M9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<sst xmlns="http://schemas.openxmlformats.org/spreadsheetml/2006/main" count="1819" uniqueCount="88">
  <si>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</si>
  <si>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</si>
  <si>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</si>
  <si>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</si>
  <si>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</si>
  <si>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</si>
  <si>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</si>
  <si>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</si>
  <si>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</si>
  <si>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</si>
  <si>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</si>
  <si>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</si>
  <si>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</t>
  </si>
  <si>
    <t>Receitas</t>
  </si>
  <si>
    <t>Total</t>
  </si>
  <si>
    <t>Fixas</t>
  </si>
  <si>
    <t xml:space="preserve">Total despesas fixas </t>
  </si>
  <si>
    <t>% sobre Receita</t>
  </si>
  <si>
    <t>Variáveis</t>
  </si>
  <si>
    <t>Total despesas Variáveis</t>
  </si>
  <si>
    <t>% sobre receita</t>
  </si>
  <si>
    <t>Investimentos</t>
  </si>
  <si>
    <t>Anterior + Aporte</t>
  </si>
  <si>
    <t>Saldo</t>
  </si>
  <si>
    <t>Receita</t>
  </si>
  <si>
    <t>Despesas fixas</t>
  </si>
  <si>
    <t>Despesas variáveis</t>
  </si>
  <si>
    <t>Salário</t>
  </si>
  <si>
    <t>Anterior</t>
  </si>
  <si>
    <t>Aporte</t>
  </si>
  <si>
    <t>x</t>
  </si>
  <si>
    <t>Habitação</t>
  </si>
  <si>
    <t>Débito</t>
  </si>
  <si>
    <t>Crédito</t>
  </si>
  <si>
    <t>Educação</t>
  </si>
  <si>
    <t>Saúde</t>
  </si>
  <si>
    <t>Impostos</t>
  </si>
  <si>
    <t>Pensão</t>
  </si>
  <si>
    <t>Aluguel</t>
  </si>
  <si>
    <t>Colégio</t>
  </si>
  <si>
    <t>Médico</t>
  </si>
  <si>
    <t>IPTU</t>
  </si>
  <si>
    <t>Dividendos</t>
  </si>
  <si>
    <t>Condomínio</t>
  </si>
  <si>
    <t>Faculdade</t>
  </si>
  <si>
    <t>Dentista</t>
  </si>
  <si>
    <t>IPVA</t>
  </si>
  <si>
    <t>13º salário</t>
  </si>
  <si>
    <t>Prestação da casa</t>
  </si>
  <si>
    <t>Curso</t>
  </si>
  <si>
    <t>-</t>
  </si>
  <si>
    <t>Férias</t>
  </si>
  <si>
    <t>Seguro da Casa</t>
  </si>
  <si>
    <t>Outros</t>
  </si>
  <si>
    <t>Diarista</t>
  </si>
  <si>
    <t>Transporte</t>
  </si>
  <si>
    <t>Entretenimento</t>
  </si>
  <si>
    <t>Investimento</t>
  </si>
  <si>
    <t>Viagens</t>
  </si>
  <si>
    <t>Prestação do carro</t>
  </si>
  <si>
    <t>Bar</t>
  </si>
  <si>
    <t>Day Trade</t>
  </si>
  <si>
    <t>Seguro do carro</t>
  </si>
  <si>
    <t>Restaurante</t>
  </si>
  <si>
    <t>Ações</t>
  </si>
  <si>
    <t>Receita Total</t>
  </si>
  <si>
    <t>Gastos Planejados</t>
  </si>
  <si>
    <t>Gasto Real</t>
  </si>
  <si>
    <t>Diferença</t>
  </si>
  <si>
    <t>COMO UTILIZAR A PLANILHA</t>
  </si>
  <si>
    <t>Estacionamento</t>
  </si>
  <si>
    <t>Cinema</t>
  </si>
  <si>
    <t>Previdência</t>
  </si>
  <si>
    <t>Saldo total</t>
  </si>
  <si>
    <t>Na tabela ao lado, insira APENAS os seus gastos planejados do mês. Você verá que é a única coluna sem fórmula. Ela serve para você se planejar.</t>
  </si>
  <si>
    <t>Renda Fixa</t>
  </si>
  <si>
    <t>Prevenção</t>
  </si>
  <si>
    <t>Manutenção</t>
  </si>
  <si>
    <t>X</t>
  </si>
  <si>
    <t>Seguro saúde</t>
  </si>
  <si>
    <t>Casa</t>
  </si>
  <si>
    <t>Nesta aba, você pode modificar os títulos e especificações das despesas fixas e variáveis que estão pintadas de cinza</t>
  </si>
  <si>
    <t>Plano de saúde</t>
  </si>
  <si>
    <t>Carro</t>
  </si>
  <si>
    <t>Nesta aba de Janeiro, insira os investimentos que possui até agora. Insira o aporta feito.  Nos outros meses, você vai apenas inserir os aportes</t>
  </si>
  <si>
    <t>Pode também modificar o título das suas receitas e os valores</t>
  </si>
  <si>
    <t>Nesta aba, você pode modificar os títulos e especificações das despesas fixas e variáveis que estão pintadas de cinza escuro e seus valores</t>
  </si>
  <si>
    <t>Insira os aportes do mês.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</si>
</sst>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R$&quot;\ #,##0;[Red]\-&quot;R$&quot;\ #,##0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  <numFmt numFmtId="167" formatCode="&quot;R$&quot;\ #,##0"/>
  </numFmts>
  <fonts count="35">
    <font>
      <sz val="10"/>
      <name val="Arial"/>
    </font>
    <font>
      <sz val="10"/>
      <name val="Arial"/>
    </font>
    <font>
      <b/>
      <sz val="14"/>
      <name val="Myriad Pro"/>
    </font>
    <font>
      <sz val="14"/>
      <name val="Myriad Pro"/>
    </font>
    <font>
      <sz val="10"/>
      <name val="Myriad Pro"/>
    </font>
    <font>
      <b/>
      <sz val="10"/>
      <name val="Myriad Pro"/>
    </font>
    <font>
      <b/>
      <sz val="14"/>
      <color indexed="9"/>
      <name val="Myriad Pro"/>
    </font>
    <font>
      <sz val="10"/>
      <color indexed="23"/>
      <name val="Myriad Pro"/>
    </font>
    <font>
      <sz val="10"/>
      <name val="Arial"/>
      <family val="2"/>
    </font>
    <font>
      <b/>
      <sz val="10"/>
      <color rgb="FF434343"/>
      <name val="Lato"/>
      <family val="2"/>
    </font>
    <font>
      <i/>
      <sz val="9"/>
      <color rgb="FF687887"/>
      <name val="Lato"/>
      <family val="2"/>
    </font>
    <font>
      <b/>
      <sz val="9"/>
      <color rgb="FF999999"/>
      <name val="Lato"/>
      <family val="2"/>
    </font>
    <font>
      <sz val="10"/>
      <color rgb="FF434343"/>
      <name val="Lato"/>
      <family val="2"/>
    </font>
    <font>
      <b/>
      <sz val="10"/>
      <color theme="0"/>
      <name val="Lato"/>
      <family val="2"/>
    </font>
    <font>
      <sz val="8"/>
      <name val="Arial"/>
      <family val="2"/>
    </font>
    <font>
      <b/>
      <i/>
      <sz val="10"/>
      <color theme="2" tint="-0.499984740745262"/>
      <name val="Myriad Pro"/>
    </font>
    <font>
      <sz val="16"/>
      <color theme="0"/>
      <name val="Open sans"/>
      <family val="2"/>
    </font>
    <font>
      <sz val="18"/>
      <color theme="0"/>
      <name val="Open sans"/>
      <family val="2"/>
    </font>
    <font>
      <b/>
      <sz val="11"/>
      <color theme="2" tint="-0.749992370372631"/>
      <name val="Lato"/>
      <family val="2"/>
    </font>
    <font>
      <sz val="9"/>
      <color rgb="FF434343"/>
      <name val="Lato"/>
      <family val="2"/>
    </font>
    <font>
      <i/>
      <sz val="8"/>
      <color theme="0" tint="-0.499984740745262"/>
      <name val="Lato"/>
      <family val="2"/>
    </font>
    <font>
      <i/>
      <sz val="10"/>
      <color theme="2" tint="-0.749992370372631"/>
      <name val="Lato"/>
      <family val="2"/>
    </font>
    <font>
      <sz val="10"/>
      <color theme="1"/>
      <name val="Lato"/>
      <family val="2"/>
    </font>
    <font>
      <b/>
      <sz val="10"/>
      <color theme="1"/>
      <name val="Myriad Pro"/>
    </font>
    <font>
      <b/>
      <sz val="10"/>
      <color indexed="23"/>
      <name val="Myriad Pro"/>
    </font>
    <font>
      <b/>
      <sz val="10"/>
      <color indexed="9"/>
      <name val="Arial"/>
      <family val="2"/>
    </font>
    <font>
      <b/>
      <sz val="11"/>
      <color indexed="9"/>
      <name val="Myriad Pro"/>
    </font>
    <font>
      <sz val="8"/>
      <name val="Myriad Pro"/>
    </font>
    <font>
      <i/>
      <sz val="12"/>
      <color rgb="FF687887"/>
      <name val="Lato"/>
      <family val="2"/>
    </font>
    <font>
      <sz val="9"/>
      <name val="Arial"/>
      <family val="2"/>
    </font>
    <font>
      <b/>
      <sz val="9"/>
      <color theme="0"/>
      <name val="Lato"/>
      <family val="2"/>
    </font>
    <font>
      <b/>
      <sz val="9"/>
      <color rgb="FF434343"/>
      <name val="Lato"/>
      <family val="2"/>
    </font>
    <font>
      <sz val="10"/>
      <name val="Lato"/>
      <family val="2"/>
    </font>
    <font>
      <sz val="14"/>
      <color theme="0"/>
      <name val="Arial"/>
      <family val="2"/>
    </font>
    <font>
      <sz val="10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9781"/>
        <bgColor indexed="64"/>
      </patternFill>
    </fill>
    <fill>
      <patternFill patternType="solid">
        <fgColor rgb="FF27252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CCCCCC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CCCCCC"/>
      </top>
      <bottom/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theme="2" tint="-0.749992370372631"/>
      </left>
      <right style="thin">
        <color indexed="22"/>
      </right>
      <top style="medium">
        <color theme="2" tint="-0.74999237037263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theme="2" tint="-0.749992370372631"/>
      </top>
      <bottom style="thin">
        <color indexed="22"/>
      </bottom>
      <diagonal/>
    </border>
    <border>
      <left style="thin">
        <color indexed="22"/>
      </left>
      <right style="medium">
        <color theme="2" tint="-0.749992370372631"/>
      </right>
      <top style="medium">
        <color theme="2" tint="-0.749992370372631"/>
      </top>
      <bottom style="thin">
        <color indexed="22"/>
      </bottom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2" tint="-0.749992370372631"/>
      </bottom>
      <diagonal/>
    </border>
    <border>
      <left style="thin">
        <color indexed="22"/>
      </left>
      <right style="medium">
        <color theme="2" tint="-0.749992370372631"/>
      </right>
      <top style="thin">
        <color indexed="22"/>
      </top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2" tint="-0.749992370372631"/>
      </right>
      <top style="thin">
        <color indexed="22"/>
      </top>
      <bottom style="thin">
        <color indexed="22"/>
      </bottom>
      <diagonal/>
    </border>
    <border>
      <left style="medium">
        <color theme="2" tint="-0.749992370372631"/>
      </left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 style="medium">
        <color theme="2" tint="-0.749992370372631"/>
      </right>
      <top/>
      <bottom style="medium">
        <color theme="2" tint="-0.7499923703726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2" tint="-0.749992370372631"/>
      </bottom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 style="medium">
        <color rgb="FFCCCCCC"/>
      </right>
      <top style="medium">
        <color theme="2" tint="-0.749992370372631"/>
      </top>
      <bottom/>
      <diagonal/>
    </border>
    <border>
      <left style="medium">
        <color rgb="FFCCCCCC"/>
      </left>
      <right style="medium">
        <color indexed="64"/>
      </right>
      <top style="medium">
        <color theme="2" tint="-0.749992370372631"/>
      </top>
      <bottom style="medium">
        <color rgb="FFCCCCCC"/>
      </bottom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/>
      <right style="medium">
        <color rgb="FFCCCCCC"/>
      </right>
      <top/>
      <bottom style="medium">
        <color theme="2" tint="-0.749992370372631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thin">
        <color indexed="22"/>
      </right>
      <top style="medium">
        <color theme="2" tint="-0.749992370372631"/>
      </top>
      <bottom style="thin">
        <color indexed="22"/>
      </bottom>
      <diagonal/>
    </border>
    <border>
      <left/>
      <right style="medium">
        <color theme="2" tint="-0.749992370372631"/>
      </right>
      <top style="thin">
        <color indexed="22"/>
      </top>
      <bottom style="thin">
        <color indexed="22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thin">
        <color indexed="23"/>
      </bottom>
      <diagonal/>
    </border>
    <border>
      <left/>
      <right/>
      <top style="medium">
        <color theme="2" tint="-0.749992370372631"/>
      </top>
      <bottom style="thin">
        <color indexed="23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thin">
        <color indexed="23"/>
      </bottom>
      <diagonal/>
    </border>
    <border>
      <left style="medium">
        <color theme="2" tint="-0.749992370372631"/>
      </left>
      <right style="thin">
        <color indexed="22"/>
      </right>
      <top style="thin">
        <color indexed="22"/>
      </top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indexed="22"/>
      </right>
      <top/>
      <bottom style="medium">
        <color theme="2" tint="-0.749992370372631"/>
      </bottom>
      <diagonal/>
    </border>
    <border>
      <left style="medium">
        <color theme="2" tint="-0.749992370372631"/>
      </left>
      <right/>
      <top style="thin">
        <color indexed="22"/>
      </top>
      <bottom style="medium">
        <color theme="2" tint="-0.749992370372631"/>
      </bottom>
      <diagonal/>
    </border>
    <border>
      <left/>
      <right/>
      <top style="thin">
        <color indexed="22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indexed="22"/>
      </top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indexed="64"/>
      </right>
      <top style="thin">
        <color indexed="64"/>
      </top>
      <bottom style="medium">
        <color theme="2" tint="-0.749992370372631"/>
      </bottom>
      <diagonal/>
    </border>
    <border>
      <left style="medium">
        <color rgb="FFCCCCCC"/>
      </left>
      <right/>
      <top style="medium">
        <color theme="2" tint="-0.749992370372631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rgb="FFCCCCCC"/>
      </bottom>
      <diagonal/>
    </border>
    <border>
      <left/>
      <right style="medium">
        <color theme="2" tint="-0.749992370372631"/>
      </right>
      <top style="medium">
        <color rgb="FFCCCCCC"/>
      </top>
      <bottom style="medium">
        <color rgb="FFCCCCCC"/>
      </bottom>
      <diagonal/>
    </border>
    <border>
      <left/>
      <right style="medium">
        <color theme="2" tint="-0.749992370372631"/>
      </right>
      <top style="medium">
        <color rgb="FFCCCCCC"/>
      </top>
      <bottom style="medium">
        <color theme="2" tint="-0.749992370372631"/>
      </bottom>
      <diagonal/>
    </border>
    <border>
      <left/>
      <right style="medium">
        <color indexed="64"/>
      </right>
      <top style="medium">
        <color theme="2" tint="-0.74999237037263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Font="1"/>
    <xf numFmtId="165" fontId="7" fillId="0" borderId="2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4" fontId="10" fillId="0" borderId="4" xfId="0" applyNumberFormat="1" applyFont="1" applyBorder="1" applyAlignment="1">
      <alignment horizontal="right" vertical="top" wrapText="1"/>
    </xf>
    <xf numFmtId="6" fontId="11" fillId="0" borderId="13" xfId="0" applyNumberFormat="1" applyFont="1" applyBorder="1" applyAlignment="1">
      <alignment horizontal="center" wrapText="1"/>
    </xf>
    <xf numFmtId="6" fontId="11" fillId="0" borderId="14" xfId="0" applyNumberFormat="1" applyFont="1" applyBorder="1" applyAlignment="1">
      <alignment horizontal="center" wrapText="1"/>
    </xf>
    <xf numFmtId="6" fontId="11" fillId="0" borderId="17" xfId="0" applyNumberFormat="1" applyFont="1" applyBorder="1" applyAlignment="1">
      <alignment horizontal="center" wrapText="1"/>
    </xf>
    <xf numFmtId="6" fontId="11" fillId="0" borderId="18" xfId="0" applyNumberFormat="1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4" fontId="10" fillId="0" borderId="24" xfId="0" applyNumberFormat="1" applyFont="1" applyBorder="1" applyAlignment="1">
      <alignment horizontal="right" vertical="top" wrapText="1"/>
    </xf>
    <xf numFmtId="4" fontId="10" fillId="0" borderId="25" xfId="0" applyNumberFormat="1" applyFont="1" applyBorder="1" applyAlignment="1">
      <alignment horizontal="right" vertical="top" wrapText="1"/>
    </xf>
    <xf numFmtId="0" fontId="15" fillId="2" borderId="48" xfId="0" applyFont="1" applyFill="1" applyBorder="1"/>
    <xf numFmtId="4" fontId="10" fillId="0" borderId="31" xfId="0" applyNumberFormat="1" applyFont="1" applyBorder="1" applyAlignment="1">
      <alignment horizontal="right" vertical="top" wrapText="1"/>
    </xf>
    <xf numFmtId="0" fontId="10" fillId="0" borderId="17" xfId="0" applyFont="1" applyBorder="1" applyAlignment="1">
      <alignment horizontal="right" vertical="top" wrapText="1"/>
    </xf>
    <xf numFmtId="6" fontId="10" fillId="0" borderId="28" xfId="0" applyNumberFormat="1" applyFont="1" applyBorder="1" applyAlignment="1">
      <alignment horizontal="right" vertical="top" wrapText="1"/>
    </xf>
    <xf numFmtId="4" fontId="10" fillId="0" borderId="28" xfId="0" applyNumberFormat="1" applyFont="1" applyBorder="1" applyAlignment="1">
      <alignment horizontal="right" vertical="top" wrapText="1"/>
    </xf>
    <xf numFmtId="4" fontId="10" fillId="0" borderId="29" xfId="0" applyNumberFormat="1" applyFont="1" applyBorder="1" applyAlignment="1">
      <alignment horizontal="right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NumberFormat="1"/>
    <xf numFmtId="0" fontId="4" fillId="0" borderId="0" xfId="0" applyNumberFormat="1" applyFont="1" applyFill="1" applyBorder="1"/>
    <xf numFmtId="166" fontId="5" fillId="0" borderId="0" xfId="0" applyNumberFormat="1" applyFont="1" applyBorder="1" applyAlignment="1">
      <alignment horizontal="center"/>
    </xf>
    <xf numFmtId="166" fontId="7" fillId="0" borderId="2" xfId="0" applyNumberFormat="1" applyFont="1" applyFill="1" applyBorder="1" applyAlignment="1">
      <alignment horizontal="right"/>
    </xf>
    <xf numFmtId="166" fontId="7" fillId="0" borderId="3" xfId="0" applyNumberFormat="1" applyFont="1" applyFill="1" applyBorder="1" applyAlignment="1">
      <alignment horizontal="right"/>
    </xf>
    <xf numFmtId="166" fontId="4" fillId="0" borderId="0" xfId="0" applyNumberFormat="1" applyFont="1" applyFill="1" applyBorder="1"/>
    <xf numFmtId="166" fontId="5" fillId="2" borderId="0" xfId="0" applyNumberFormat="1" applyFont="1" applyFill="1" applyBorder="1"/>
    <xf numFmtId="166" fontId="0" fillId="0" borderId="0" xfId="0" applyNumberFormat="1"/>
    <xf numFmtId="0" fontId="8" fillId="0" borderId="0" xfId="0" applyFont="1" applyAlignment="1">
      <alignment horizontal="center"/>
    </xf>
    <xf numFmtId="4" fontId="10" fillId="0" borderId="23" xfId="0" applyNumberFormat="1" applyFont="1" applyBorder="1" applyAlignment="1">
      <alignment horizontal="right" vertical="top" wrapText="1"/>
    </xf>
    <xf numFmtId="4" fontId="10" fillId="0" borderId="56" xfId="0" applyNumberFormat="1" applyFont="1" applyBorder="1" applyAlignment="1">
      <alignment horizontal="right" vertical="top" wrapText="1"/>
    </xf>
    <xf numFmtId="4" fontId="10" fillId="0" borderId="57" xfId="0" applyNumberFormat="1" applyFont="1" applyBorder="1" applyAlignment="1">
      <alignment horizontal="right" vertical="top" wrapText="1"/>
    </xf>
    <xf numFmtId="0" fontId="0" fillId="0" borderId="0" xfId="0" applyBorder="1"/>
    <xf numFmtId="6" fontId="12" fillId="4" borderId="38" xfId="0" applyNumberFormat="1" applyFont="1" applyFill="1" applyBorder="1" applyAlignment="1">
      <alignment horizontal="right" wrapText="1"/>
    </xf>
    <xf numFmtId="6" fontId="12" fillId="4" borderId="39" xfId="0" applyNumberFormat="1" applyFont="1" applyFill="1" applyBorder="1" applyAlignment="1">
      <alignment horizontal="right" wrapText="1"/>
    </xf>
    <xf numFmtId="6" fontId="12" fillId="4" borderId="40" xfId="0" applyNumberFormat="1" applyFont="1" applyFill="1" applyBorder="1" applyAlignment="1">
      <alignment horizontal="right" wrapText="1"/>
    </xf>
    <xf numFmtId="6" fontId="19" fillId="4" borderId="5" xfId="0" applyNumberFormat="1" applyFont="1" applyFill="1" applyBorder="1" applyAlignment="1">
      <alignment horizontal="right" wrapText="1"/>
    </xf>
    <xf numFmtId="0" fontId="14" fillId="0" borderId="0" xfId="0" applyFont="1" applyBorder="1"/>
    <xf numFmtId="6" fontId="20" fillId="4" borderId="5" xfId="0" applyNumberFormat="1" applyFont="1" applyFill="1" applyBorder="1" applyAlignment="1">
      <alignment horizontal="right" wrapText="1"/>
    </xf>
    <xf numFmtId="6" fontId="20" fillId="4" borderId="16" xfId="0" applyNumberFormat="1" applyFont="1" applyFill="1" applyBorder="1" applyAlignment="1">
      <alignment horizontal="right" wrapText="1"/>
    </xf>
    <xf numFmtId="0" fontId="13" fillId="6" borderId="7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6" fontId="19" fillId="4" borderId="22" xfId="0" applyNumberFormat="1" applyFont="1" applyFill="1" applyBorder="1" applyAlignment="1">
      <alignment horizontal="right" wrapText="1"/>
    </xf>
    <xf numFmtId="6" fontId="19" fillId="4" borderId="45" xfId="0" applyNumberFormat="1" applyFont="1" applyFill="1" applyBorder="1" applyAlignment="1">
      <alignment horizontal="right" wrapText="1"/>
    </xf>
    <xf numFmtId="6" fontId="19" fillId="4" borderId="16" xfId="0" applyNumberFormat="1" applyFont="1" applyFill="1" applyBorder="1" applyAlignment="1">
      <alignment horizontal="right" wrapText="1"/>
    </xf>
    <xf numFmtId="6" fontId="19" fillId="4" borderId="21" xfId="0" applyNumberFormat="1" applyFont="1" applyFill="1" applyBorder="1" applyAlignment="1">
      <alignment horizontal="right" wrapText="1"/>
    </xf>
    <xf numFmtId="6" fontId="19" fillId="4" borderId="30" xfId="0" applyNumberFormat="1" applyFont="1" applyFill="1" applyBorder="1" applyAlignment="1">
      <alignment horizontal="right" wrapText="1"/>
    </xf>
    <xf numFmtId="6" fontId="19" fillId="4" borderId="42" xfId="0" applyNumberFormat="1" applyFont="1" applyFill="1" applyBorder="1" applyAlignment="1">
      <alignment horizontal="right" wrapText="1"/>
    </xf>
    <xf numFmtId="6" fontId="19" fillId="4" borderId="29" xfId="0" applyNumberFormat="1" applyFont="1" applyFill="1" applyBorder="1" applyAlignment="1">
      <alignment horizontal="right" wrapText="1"/>
    </xf>
    <xf numFmtId="6" fontId="19" fillId="4" borderId="46" xfId="0" applyNumberFormat="1" applyFont="1" applyFill="1" applyBorder="1" applyAlignment="1">
      <alignment horizontal="right" wrapText="1"/>
    </xf>
    <xf numFmtId="6" fontId="19" fillId="4" borderId="57" xfId="0" applyNumberFormat="1" applyFont="1" applyFill="1" applyBorder="1" applyAlignment="1">
      <alignment horizontal="right" wrapText="1"/>
    </xf>
    <xf numFmtId="0" fontId="21" fillId="4" borderId="51" xfId="0" applyFont="1" applyFill="1" applyBorder="1" applyAlignment="1">
      <alignment wrapText="1"/>
    </xf>
    <xf numFmtId="0" fontId="21" fillId="4" borderId="35" xfId="0" applyFont="1" applyFill="1" applyBorder="1" applyAlignment="1">
      <alignment wrapText="1"/>
    </xf>
    <xf numFmtId="0" fontId="21" fillId="4" borderId="52" xfId="0" applyFont="1" applyFill="1" applyBorder="1" applyAlignment="1">
      <alignment wrapText="1"/>
    </xf>
    <xf numFmtId="0" fontId="21" fillId="4" borderId="37" xfId="0" applyFont="1" applyFill="1" applyBorder="1" applyAlignment="1">
      <alignment wrapText="1"/>
    </xf>
    <xf numFmtId="6" fontId="12" fillId="4" borderId="0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vertical="center"/>
    </xf>
    <xf numFmtId="166" fontId="7" fillId="3" borderId="2" xfId="0" applyNumberFormat="1" applyFont="1" applyFill="1" applyBorder="1"/>
    <xf numFmtId="167" fontId="10" fillId="0" borderId="24" xfId="1" applyNumberFormat="1" applyFont="1" applyBorder="1" applyAlignment="1">
      <alignment horizontal="right" vertical="top" wrapText="1"/>
    </xf>
    <xf numFmtId="166" fontId="7" fillId="3" borderId="59" xfId="0" applyNumberFormat="1" applyFont="1" applyFill="1" applyBorder="1"/>
    <xf numFmtId="166" fontId="7" fillId="3" borderId="60" xfId="0" applyNumberFormat="1" applyFont="1" applyFill="1" applyBorder="1"/>
    <xf numFmtId="166" fontId="7" fillId="3" borderId="67" xfId="0" applyNumberFormat="1" applyFont="1" applyFill="1" applyBorder="1"/>
    <xf numFmtId="165" fontId="23" fillId="3" borderId="71" xfId="0" applyNumberFormat="1" applyFont="1" applyFill="1" applyBorder="1"/>
    <xf numFmtId="165" fontId="23" fillId="3" borderId="72" xfId="0" applyNumberFormat="1" applyFont="1" applyFill="1" applyBorder="1"/>
    <xf numFmtId="6" fontId="20" fillId="4" borderId="75" xfId="0" applyNumberFormat="1" applyFont="1" applyFill="1" applyBorder="1" applyAlignment="1">
      <alignment horizontal="right" wrapText="1"/>
    </xf>
    <xf numFmtId="0" fontId="14" fillId="0" borderId="76" xfId="0" applyFont="1" applyBorder="1" applyAlignment="1">
      <alignment wrapText="1"/>
    </xf>
    <xf numFmtId="6" fontId="20" fillId="4" borderId="79" xfId="0" applyNumberFormat="1" applyFont="1" applyFill="1" applyBorder="1" applyAlignment="1">
      <alignment horizontal="right" wrapText="1"/>
    </xf>
    <xf numFmtId="0" fontId="14" fillId="0" borderId="80" xfId="0" applyFont="1" applyBorder="1"/>
    <xf numFmtId="165" fontId="7" fillId="0" borderId="59" xfId="0" applyNumberFormat="1" applyFont="1" applyFill="1" applyBorder="1" applyAlignment="1">
      <alignment horizontal="right"/>
    </xf>
    <xf numFmtId="165" fontId="7" fillId="0" borderId="60" xfId="0" applyNumberFormat="1" applyFont="1" applyFill="1" applyBorder="1" applyAlignment="1">
      <alignment horizontal="right"/>
    </xf>
    <xf numFmtId="165" fontId="7" fillId="0" borderId="67" xfId="0" applyNumberFormat="1" applyFont="1" applyFill="1" applyBorder="1" applyAlignment="1">
      <alignment horizontal="right"/>
    </xf>
    <xf numFmtId="0" fontId="5" fillId="3" borderId="82" xfId="0" applyFont="1" applyFill="1" applyBorder="1" applyAlignment="1">
      <alignment vertical="center"/>
    </xf>
    <xf numFmtId="166" fontId="4" fillId="0" borderId="62" xfId="0" applyNumberFormat="1" applyFont="1" applyFill="1" applyBorder="1"/>
    <xf numFmtId="166" fontId="0" fillId="0" borderId="0" xfId="0" applyNumberFormat="1" applyBorder="1"/>
    <xf numFmtId="166" fontId="0" fillId="0" borderId="62" xfId="0" applyNumberFormat="1" applyBorder="1"/>
    <xf numFmtId="166" fontId="5" fillId="2" borderId="62" xfId="0" applyNumberFormat="1" applyFont="1" applyFill="1" applyBorder="1"/>
    <xf numFmtId="0" fontId="5" fillId="2" borderId="80" xfId="0" applyFont="1" applyFill="1" applyBorder="1" applyAlignment="1">
      <alignment horizontal="left" vertical="center"/>
    </xf>
    <xf numFmtId="9" fontId="5" fillId="2" borderId="80" xfId="2" applyFont="1" applyFill="1" applyBorder="1" applyAlignment="1">
      <alignment horizontal="right"/>
    </xf>
    <xf numFmtId="9" fontId="5" fillId="2" borderId="81" xfId="2" applyFont="1" applyFill="1" applyBorder="1" applyAlignment="1">
      <alignment horizontal="right"/>
    </xf>
    <xf numFmtId="0" fontId="2" fillId="2" borderId="84" xfId="0" applyNumberFormat="1" applyFont="1" applyFill="1" applyBorder="1" applyAlignment="1"/>
    <xf numFmtId="166" fontId="3" fillId="2" borderId="85" xfId="0" applyNumberFormat="1" applyFont="1" applyFill="1" applyBorder="1" applyAlignment="1">
      <alignment horizontal="center"/>
    </xf>
    <xf numFmtId="166" fontId="3" fillId="2" borderId="86" xfId="0" applyNumberFormat="1" applyFont="1" applyFill="1" applyBorder="1" applyAlignment="1">
      <alignment horizontal="center"/>
    </xf>
    <xf numFmtId="0" fontId="0" fillId="0" borderId="61" xfId="0" applyNumberFormat="1" applyBorder="1"/>
    <xf numFmtId="166" fontId="4" fillId="0" borderId="0" xfId="0" applyNumberFormat="1" applyFont="1" applyBorder="1"/>
    <xf numFmtId="166" fontId="4" fillId="0" borderId="62" xfId="0" applyNumberFormat="1" applyFont="1" applyBorder="1"/>
    <xf numFmtId="166" fontId="5" fillId="0" borderId="62" xfId="0" applyNumberFormat="1" applyFont="1" applyBorder="1" applyAlignment="1">
      <alignment horizontal="center"/>
    </xf>
    <xf numFmtId="4" fontId="4" fillId="0" borderId="66" xfId="0" applyNumberFormat="1" applyFont="1" applyFill="1" applyBorder="1"/>
    <xf numFmtId="166" fontId="7" fillId="0" borderId="67" xfId="0" applyNumberFormat="1" applyFont="1" applyFill="1" applyBorder="1" applyAlignment="1">
      <alignment horizontal="right"/>
    </xf>
    <xf numFmtId="166" fontId="7" fillId="0" borderId="83" xfId="0" applyNumberFormat="1" applyFont="1" applyFill="1" applyBorder="1" applyAlignment="1">
      <alignment horizontal="right"/>
    </xf>
    <xf numFmtId="0" fontId="5" fillId="2" borderId="87" xfId="0" applyNumberFormat="1" applyFont="1" applyFill="1" applyBorder="1"/>
    <xf numFmtId="166" fontId="5" fillId="2" borderId="64" xfId="0" applyNumberFormat="1" applyFont="1" applyFill="1" applyBorder="1" applyAlignment="1">
      <alignment horizontal="right" vertical="center"/>
    </xf>
    <xf numFmtId="166" fontId="5" fillId="2" borderId="65" xfId="0" applyNumberFormat="1" applyFont="1" applyFill="1" applyBorder="1" applyAlignment="1">
      <alignment horizontal="right" vertical="center"/>
    </xf>
    <xf numFmtId="9" fontId="5" fillId="3" borderId="0" xfId="2" applyFont="1" applyFill="1" applyBorder="1" applyAlignment="1">
      <alignment horizontal="right" vertical="center"/>
    </xf>
    <xf numFmtId="9" fontId="5" fillId="3" borderId="62" xfId="2" applyFont="1" applyFill="1" applyBorder="1" applyAlignment="1">
      <alignment horizontal="right" vertical="center"/>
    </xf>
    <xf numFmtId="166" fontId="0" fillId="3" borderId="80" xfId="0" applyNumberFormat="1" applyFill="1" applyBorder="1"/>
    <xf numFmtId="166" fontId="0" fillId="3" borderId="81" xfId="0" applyNumberFormat="1" applyFill="1" applyBorder="1"/>
    <xf numFmtId="0" fontId="5" fillId="3" borderId="73" xfId="0" applyFont="1" applyFill="1" applyBorder="1"/>
    <xf numFmtId="165" fontId="5" fillId="3" borderId="76" xfId="0" applyNumberFormat="1" applyFont="1" applyFill="1" applyBorder="1" applyAlignment="1">
      <alignment horizontal="right" vertical="center"/>
    </xf>
    <xf numFmtId="165" fontId="5" fillId="3" borderId="77" xfId="0" applyNumberFormat="1" applyFont="1" applyFill="1" applyBorder="1" applyAlignment="1">
      <alignment horizontal="right" vertical="center"/>
    </xf>
    <xf numFmtId="9" fontId="5" fillId="3" borderId="61" xfId="2" applyFont="1" applyFill="1" applyBorder="1"/>
    <xf numFmtId="0" fontId="5" fillId="3" borderId="88" xfId="0" applyFont="1" applyFill="1" applyBorder="1"/>
    <xf numFmtId="6" fontId="7" fillId="0" borderId="58" xfId="0" applyNumberFormat="1" applyFont="1" applyFill="1" applyBorder="1"/>
    <xf numFmtId="6" fontId="7" fillId="0" borderId="66" xfId="0" applyNumberFormat="1" applyFont="1" applyFill="1" applyBorder="1"/>
    <xf numFmtId="0" fontId="4" fillId="0" borderId="89" xfId="0" applyFont="1" applyFill="1" applyBorder="1"/>
    <xf numFmtId="165" fontId="4" fillId="0" borderId="90" xfId="0" applyNumberFormat="1" applyFont="1" applyFill="1" applyBorder="1" applyAlignment="1">
      <alignment horizontal="right"/>
    </xf>
    <xf numFmtId="165" fontId="4" fillId="0" borderId="91" xfId="0" applyNumberFormat="1" applyFont="1" applyFill="1" applyBorder="1" applyAlignment="1">
      <alignment horizontal="right"/>
    </xf>
    <xf numFmtId="166" fontId="24" fillId="3" borderId="58" xfId="0" applyNumberFormat="1" applyFont="1" applyFill="1" applyBorder="1"/>
    <xf numFmtId="166" fontId="24" fillId="3" borderId="66" xfId="0" applyNumberFormat="1" applyFont="1" applyFill="1" applyBorder="1"/>
    <xf numFmtId="0" fontId="23" fillId="3" borderId="92" xfId="0" applyFont="1" applyFill="1" applyBorder="1"/>
    <xf numFmtId="6" fontId="20" fillId="4" borderId="93" xfId="0" applyNumberFormat="1" applyFont="1" applyFill="1" applyBorder="1" applyAlignment="1">
      <alignment horizontal="right" wrapText="1"/>
    </xf>
    <xf numFmtId="6" fontId="20" fillId="4" borderId="94" xfId="0" applyNumberFormat="1" applyFont="1" applyFill="1" applyBorder="1" applyAlignment="1">
      <alignment horizontal="right" wrapText="1"/>
    </xf>
    <xf numFmtId="0" fontId="14" fillId="0" borderId="73" xfId="0" applyFont="1" applyBorder="1" applyAlignment="1">
      <alignment wrapText="1"/>
    </xf>
    <xf numFmtId="6" fontId="11" fillId="0" borderId="95" xfId="0" applyNumberFormat="1" applyFont="1" applyBorder="1" applyAlignment="1">
      <alignment horizontal="center" wrapText="1"/>
    </xf>
    <xf numFmtId="0" fontId="14" fillId="0" borderId="61" xfId="0" applyFont="1" applyBorder="1"/>
    <xf numFmtId="6" fontId="11" fillId="0" borderId="96" xfId="0" applyNumberFormat="1" applyFont="1" applyBorder="1" applyAlignment="1">
      <alignment horizontal="center" wrapText="1"/>
    </xf>
    <xf numFmtId="0" fontId="14" fillId="0" borderId="63" xfId="0" applyFont="1" applyBorder="1"/>
    <xf numFmtId="6" fontId="11" fillId="0" borderId="97" xfId="0" applyNumberFormat="1" applyFont="1" applyBorder="1" applyAlignment="1">
      <alignment horizontal="center" wrapText="1"/>
    </xf>
    <xf numFmtId="6" fontId="11" fillId="0" borderId="15" xfId="0" applyNumberFormat="1" applyFont="1" applyBorder="1" applyAlignment="1">
      <alignment horizontal="center" wrapText="1"/>
    </xf>
    <xf numFmtId="0" fontId="14" fillId="0" borderId="7" xfId="0" applyFont="1" applyBorder="1" applyAlignment="1">
      <alignment wrapText="1"/>
    </xf>
    <xf numFmtId="6" fontId="14" fillId="0" borderId="98" xfId="0" applyNumberFormat="1" applyFont="1" applyBorder="1" applyAlignment="1">
      <alignment wrapText="1"/>
    </xf>
    <xf numFmtId="6" fontId="14" fillId="0" borderId="99" xfId="0" applyNumberFormat="1" applyFont="1" applyBorder="1"/>
    <xf numFmtId="6" fontId="11" fillId="0" borderId="52" xfId="0" applyNumberFormat="1" applyFont="1" applyBorder="1" applyAlignment="1">
      <alignment horizontal="center" wrapText="1"/>
    </xf>
    <xf numFmtId="0" fontId="14" fillId="0" borderId="50" xfId="0" applyFont="1" applyBorder="1"/>
    <xf numFmtId="6" fontId="14" fillId="0" borderId="20" xfId="0" applyNumberFormat="1" applyFont="1" applyBorder="1"/>
    <xf numFmtId="0" fontId="29" fillId="0" borderId="0" xfId="0" applyFont="1"/>
    <xf numFmtId="0" fontId="30" fillId="6" borderId="7" xfId="0" applyFont="1" applyFill="1" applyBorder="1" applyAlignment="1">
      <alignment horizontal="center" wrapText="1"/>
    </xf>
    <xf numFmtId="0" fontId="31" fillId="4" borderId="8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6" fontId="11" fillId="0" borderId="11" xfId="0" applyNumberFormat="1" applyFont="1" applyBorder="1" applyAlignment="1">
      <alignment horizontal="center" wrapText="1"/>
    </xf>
    <xf numFmtId="0" fontId="14" fillId="0" borderId="32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0" borderId="99" xfId="0" applyFont="1" applyBorder="1"/>
    <xf numFmtId="0" fontId="14" fillId="0" borderId="20" xfId="0" applyFont="1" applyBorder="1"/>
    <xf numFmtId="4" fontId="10" fillId="0" borderId="31" xfId="0" applyNumberFormat="1" applyFont="1" applyBorder="1" applyAlignment="1">
      <alignment horizontal="right" vertical="top"/>
    </xf>
    <xf numFmtId="0" fontId="27" fillId="3" borderId="100" xfId="0" applyFont="1" applyFill="1" applyBorder="1" applyAlignment="1">
      <alignment vertical="center"/>
    </xf>
    <xf numFmtId="0" fontId="0" fillId="3" borderId="100" xfId="0" applyFill="1" applyBorder="1"/>
    <xf numFmtId="0" fontId="4" fillId="3" borderId="101" xfId="0" applyFont="1" applyFill="1" applyBorder="1" applyAlignment="1">
      <alignment vertical="center"/>
    </xf>
    <xf numFmtId="0" fontId="27" fillId="3" borderId="104" xfId="0" applyFont="1" applyFill="1" applyBorder="1" applyAlignment="1">
      <alignment vertical="center"/>
    </xf>
    <xf numFmtId="166" fontId="34" fillId="3" borderId="101" xfId="0" applyNumberFormat="1" applyFont="1" applyFill="1" applyBorder="1"/>
    <xf numFmtId="166" fontId="34" fillId="3" borderId="102" xfId="0" applyNumberFormat="1" applyFont="1" applyFill="1" applyBorder="1"/>
    <xf numFmtId="9" fontId="34" fillId="3" borderId="100" xfId="2" applyFont="1" applyFill="1" applyBorder="1"/>
    <xf numFmtId="9" fontId="34" fillId="3" borderId="103" xfId="2" applyFont="1" applyFill="1" applyBorder="1"/>
    <xf numFmtId="166" fontId="34" fillId="3" borderId="100" xfId="0" applyNumberFormat="1" applyFont="1" applyFill="1" applyBorder="1"/>
    <xf numFmtId="166" fontId="34" fillId="3" borderId="103" xfId="0" applyNumberFormat="1" applyFont="1" applyFill="1" applyBorder="1"/>
    <xf numFmtId="9" fontId="34" fillId="3" borderId="104" xfId="2" applyFont="1" applyFill="1" applyBorder="1"/>
    <xf numFmtId="9" fontId="34" fillId="3" borderId="105" xfId="2" applyFont="1" applyFill="1" applyBorder="1"/>
    <xf numFmtId="0" fontId="6" fillId="5" borderId="73" xfId="0" applyFont="1" applyFill="1" applyBorder="1" applyAlignment="1">
      <alignment horizontal="center" vertical="center"/>
    </xf>
    <xf numFmtId="0" fontId="6" fillId="5" borderId="61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33" fillId="6" borderId="68" xfId="0" applyFont="1" applyFill="1" applyBorder="1" applyAlignment="1">
      <alignment horizontal="center" vertical="center" textRotation="255"/>
    </xf>
    <xf numFmtId="0" fontId="33" fillId="6" borderId="69" xfId="0" applyFont="1" applyFill="1" applyBorder="1" applyAlignment="1">
      <alignment horizontal="center" vertical="center" textRotation="255"/>
    </xf>
    <xf numFmtId="0" fontId="33" fillId="6" borderId="70" xfId="0" applyFont="1" applyFill="1" applyBorder="1" applyAlignment="1">
      <alignment horizontal="center" vertical="center" textRotation="255"/>
    </xf>
    <xf numFmtId="0" fontId="26" fillId="5" borderId="76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80" xfId="0" applyFont="1" applyFill="1" applyBorder="1" applyAlignment="1">
      <alignment horizontal="center" vertical="center"/>
    </xf>
    <xf numFmtId="0" fontId="25" fillId="5" borderId="68" xfId="0" applyFont="1" applyFill="1" applyBorder="1" applyAlignment="1">
      <alignment horizontal="center" vertical="center" textRotation="255" wrapText="1"/>
    </xf>
    <xf numFmtId="0" fontId="25" fillId="5" borderId="69" xfId="0" applyFont="1" applyFill="1" applyBorder="1" applyAlignment="1">
      <alignment horizontal="center" vertical="center" textRotation="255" wrapText="1"/>
    </xf>
    <xf numFmtId="0" fontId="25" fillId="5" borderId="70" xfId="0" applyFont="1" applyFill="1" applyBorder="1" applyAlignment="1">
      <alignment horizontal="center" vertical="center" textRotation="255" wrapText="1"/>
    </xf>
    <xf numFmtId="0" fontId="33" fillId="6" borderId="33" xfId="0" applyFont="1" applyFill="1" applyBorder="1" applyAlignment="1">
      <alignment horizontal="center" vertical="center" textRotation="255"/>
    </xf>
    <xf numFmtId="0" fontId="33" fillId="6" borderId="34" xfId="0" applyFont="1" applyFill="1" applyBorder="1" applyAlignment="1">
      <alignment horizontal="center" vertical="center" textRotation="255"/>
    </xf>
    <xf numFmtId="0" fontId="33" fillId="6" borderId="36" xfId="0" applyFont="1" applyFill="1" applyBorder="1" applyAlignment="1">
      <alignment horizontal="center" vertical="center" textRotation="255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center" vertical="center"/>
    </xf>
    <xf numFmtId="0" fontId="16" fillId="6" borderId="50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7" fillId="6" borderId="53" xfId="0" applyFont="1" applyFill="1" applyBorder="1" applyAlignment="1">
      <alignment horizontal="center"/>
    </xf>
    <xf numFmtId="0" fontId="17" fillId="6" borderId="47" xfId="0" applyFont="1" applyFill="1" applyBorder="1" applyAlignment="1">
      <alignment horizontal="center"/>
    </xf>
    <xf numFmtId="0" fontId="17" fillId="6" borderId="54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 vertical="center" textRotation="255"/>
    </xf>
    <xf numFmtId="0" fontId="22" fillId="0" borderId="9" xfId="0" applyFont="1" applyFill="1" applyBorder="1" applyAlignment="1">
      <alignment horizontal="center" vertical="center" textRotation="255"/>
    </xf>
    <xf numFmtId="0" fontId="22" fillId="0" borderId="10" xfId="0" applyFont="1" applyFill="1" applyBorder="1" applyAlignment="1">
      <alignment horizontal="center" vertical="center" textRotation="255"/>
    </xf>
    <xf numFmtId="0" fontId="21" fillId="4" borderId="15" xfId="0" applyFont="1" applyFill="1" applyBorder="1" applyAlignment="1">
      <alignment horizontal="left" wrapText="1"/>
    </xf>
    <xf numFmtId="0" fontId="21" fillId="4" borderId="14" xfId="0" applyFont="1" applyFill="1" applyBorder="1" applyAlignment="1">
      <alignment horizontal="left" wrapText="1"/>
    </xf>
    <xf numFmtId="0" fontId="21" fillId="4" borderId="52" xfId="0" applyFont="1" applyFill="1" applyBorder="1" applyAlignment="1">
      <alignment horizontal="left" wrapText="1"/>
    </xf>
    <xf numFmtId="0" fontId="21" fillId="4" borderId="18" xfId="0" applyFont="1" applyFill="1" applyBorder="1" applyAlignment="1">
      <alignment horizontal="left" wrapText="1"/>
    </xf>
    <xf numFmtId="0" fontId="21" fillId="4" borderId="11" xfId="0" applyFont="1" applyFill="1" applyBorder="1" applyAlignment="1">
      <alignment horizontal="left" wrapText="1"/>
    </xf>
    <xf numFmtId="0" fontId="21" fillId="4" borderId="12" xfId="0" applyFont="1" applyFill="1" applyBorder="1" applyAlignment="1">
      <alignment horizontal="left" wrapText="1"/>
    </xf>
    <xf numFmtId="0" fontId="13" fillId="5" borderId="73" xfId="0" applyFont="1" applyFill="1" applyBorder="1" applyAlignment="1">
      <alignment horizontal="center" vertical="center" wrapText="1"/>
    </xf>
    <xf numFmtId="0" fontId="13" fillId="5" borderId="74" xfId="0" applyFont="1" applyFill="1" applyBorder="1" applyAlignment="1">
      <alignment horizontal="center" vertical="center" wrapText="1"/>
    </xf>
    <xf numFmtId="0" fontId="13" fillId="5" borderId="61" xfId="0" applyFont="1" applyFill="1" applyBorder="1" applyAlignment="1">
      <alignment horizontal="center" vertical="center" wrapText="1"/>
    </xf>
    <xf numFmtId="0" fontId="13" fillId="5" borderId="55" xfId="0" applyFont="1" applyFill="1" applyBorder="1" applyAlignment="1">
      <alignment horizontal="center" vertical="center" wrapText="1"/>
    </xf>
    <xf numFmtId="0" fontId="13" fillId="5" borderId="63" xfId="0" applyFont="1" applyFill="1" applyBorder="1" applyAlignment="1">
      <alignment horizontal="center" vertical="center" wrapText="1"/>
    </xf>
    <xf numFmtId="0" fontId="13" fillId="5" borderId="78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wrapText="1"/>
    </xf>
    <xf numFmtId="0" fontId="21" fillId="4" borderId="6" xfId="0" applyFont="1" applyFill="1" applyBorder="1" applyAlignment="1">
      <alignment wrapText="1"/>
    </xf>
    <xf numFmtId="0" fontId="21" fillId="4" borderId="41" xfId="0" applyFont="1" applyFill="1" applyBorder="1" applyAlignment="1">
      <alignment wrapText="1"/>
    </xf>
    <xf numFmtId="0" fontId="21" fillId="4" borderId="49" xfId="0" applyFont="1" applyFill="1" applyBorder="1" applyAlignment="1">
      <alignment wrapText="1"/>
    </xf>
    <xf numFmtId="0" fontId="8" fillId="0" borderId="0" xfId="0" applyFont="1" applyAlignment="1">
      <alignment horizontal="left" vertical="center" wrapText="1"/>
    </xf>
    <xf numFmtId="4" fontId="28" fillId="7" borderId="0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21" fillId="4" borderId="15" xfId="0" applyFont="1" applyFill="1" applyBorder="1" applyAlignment="1">
      <alignment horizontal="left"/>
    </xf>
    <xf numFmtId="0" fontId="21" fillId="4" borderId="14" xfId="0" applyFont="1" applyFill="1" applyBorder="1" applyAlignment="1">
      <alignment horizontal="left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4" fontId="10" fillId="8" borderId="24" xfId="0" applyNumberFormat="1" applyFont="1" applyFill="1" applyBorder="1" applyAlignment="1">
      <alignment horizontal="right" vertical="top" wrapText="1"/>
    </xf>
    <xf numFmtId="4" fontId="10" fillId="8" borderId="28" xfId="0" applyNumberFormat="1" applyFont="1" applyFill="1" applyBorder="1" applyAlignment="1">
      <alignment horizontal="right" vertical="top" wrapText="1"/>
    </xf>
    <xf numFmtId="6" fontId="19" fillId="8" borderId="44" xfId="0" applyNumberFormat="1" applyFont="1" applyFill="1" applyBorder="1" applyAlignment="1">
      <alignment horizontal="right" wrapText="1"/>
    </xf>
    <xf numFmtId="6" fontId="19" fillId="8" borderId="13" xfId="0" applyNumberFormat="1" applyFont="1" applyFill="1" applyBorder="1" applyAlignment="1">
      <alignment horizontal="right" wrapText="1"/>
    </xf>
    <xf numFmtId="6" fontId="19" fillId="8" borderId="43" xfId="0" applyNumberFormat="1" applyFont="1" applyFill="1" applyBorder="1" applyAlignment="1">
      <alignment horizontal="right" wrapText="1"/>
    </xf>
    <xf numFmtId="6" fontId="19" fillId="8" borderId="17" xfId="0" applyNumberFormat="1" applyFont="1" applyFill="1" applyBorder="1" applyAlignment="1">
      <alignment horizontal="right" wrapText="1"/>
    </xf>
    <xf numFmtId="6" fontId="19" fillId="8" borderId="31" xfId="0" applyNumberFormat="1" applyFont="1" applyFill="1" applyBorder="1" applyAlignment="1">
      <alignment horizontal="right" wrapText="1"/>
    </xf>
    <xf numFmtId="4" fontId="10" fillId="8" borderId="24" xfId="0" applyNumberFormat="1" applyFont="1" applyFill="1" applyBorder="1" applyAlignment="1">
      <alignment horizontal="right" vertical="top"/>
    </xf>
    <xf numFmtId="0" fontId="16" fillId="6" borderId="53" xfId="0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/>
    </xf>
    <xf numFmtId="0" fontId="16" fillId="6" borderId="54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349781"/>
      <color rgb="FFAFE3D8"/>
      <color rgb="FF2725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3</xdr:col>
      <xdr:colOff>161925</xdr:colOff>
      <xdr:row>5</xdr:row>
      <xdr:rowOff>69888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397803CF-9BDA-4650-B867-AB9ECD38D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114300"/>
          <a:ext cx="3057525" cy="76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981075</xdr:colOff>
      <xdr:row>4</xdr:row>
      <xdr:rowOff>117513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A0F573AF-D008-4494-B657-972EEA309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0"/>
          <a:ext cx="3057525" cy="7652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4</xdr:row>
      <xdr:rowOff>117513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68D1A73B-0755-4A07-9A8C-4F36C5227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3057525" cy="7652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4</xdr:row>
      <xdr:rowOff>117513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FBAE2285-B7FD-47D9-BA3F-D4450997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3057525" cy="7652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4</xdr:row>
      <xdr:rowOff>117513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3C6B46D1-5CAE-4F53-BA9A-A2D494DFF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3057525" cy="7652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4</xdr:row>
      <xdr:rowOff>117513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70FFC1F2-2620-45F5-91BE-52E14CD3C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3057525" cy="7652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4</xdr:row>
      <xdr:rowOff>117513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3F359C33-2769-450A-8BBD-160734BAF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3057525" cy="7652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4</xdr:row>
      <xdr:rowOff>117513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A213331E-58ED-4E9B-9E5A-506E94293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3057525" cy="7652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4</xdr:row>
      <xdr:rowOff>117513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FB74CE14-3BE2-45F8-9CA0-322055F2A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3057525" cy="7652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4</xdr:row>
      <xdr:rowOff>117513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B90EED38-D364-4C10-ACCC-830462D83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3057525" cy="7652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4</xdr:row>
      <xdr:rowOff>117513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62F1D18E-EF97-4057-8DF8-E59981416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3057525" cy="7652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4</xdr:row>
      <xdr:rowOff>117513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F3AA1B48-321F-4A7A-B13F-5C713857E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3057525" cy="76521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228600</xdr:colOff>
      <xdr:row>4</xdr:row>
      <xdr:rowOff>117513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67120278-8241-46E7-80EC-27CA69EF9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3057525" cy="765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117"/>
  <sheetViews>
    <sheetView showGridLines="0" zoomScaleNormal="100" workbookViewId="0">
      <selection activeCell="C17" sqref="C17"/>
    </sheetView>
  </sheetViews>
  <sheetFormatPr defaultRowHeight="12.75"/>
  <cols>
    <col min="1" max="1" width="14" customWidth="1"/>
    <col min="2" max="2" width="16.85546875" style="26" bestFit="1" customWidth="1"/>
    <col min="3" max="13" width="14" style="33" customWidth="1"/>
    <col min="14" max="14" width="14.140625" style="33" bestFit="1" customWidth="1"/>
  </cols>
  <sheetData>
    <row r="6" spans="1:14" ht="13.5" thickBot="1"/>
    <row r="7" spans="1:14" ht="18">
      <c r="B7" s="86"/>
      <c r="C7" s="87" t="s">
        <v>0</v>
      </c>
      <c r="D7" s="87" t="s">
        <v>1</v>
      </c>
      <c r="E7" s="87" t="s">
        <v>2</v>
      </c>
      <c r="F7" s="87" t="s">
        <v>3</v>
      </c>
      <c r="G7" s="87" t="s">
        <v>4</v>
      </c>
      <c r="H7" s="87" t="s">
        <v>5</v>
      </c>
      <c r="I7" s="87" t="s">
        <v>6</v>
      </c>
      <c r="J7" s="87" t="s">
        <v>7</v>
      </c>
      <c r="K7" s="87" t="s">
        <v>8</v>
      </c>
      <c r="L7" s="87" t="s">
        <v>9</v>
      </c>
      <c r="M7" s="87" t="s">
        <v>10</v>
      </c>
      <c r="N7" s="88" t="s">
        <v>11</v>
      </c>
    </row>
    <row r="8" spans="1:14">
      <c r="A8" s="1"/>
      <c r="B8" s="8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</row>
    <row r="9" spans="1:14" ht="13.5" thickBot="1">
      <c r="A9" s="1"/>
      <c r="B9" s="89"/>
      <c r="C9" s="28" t="s">
        <v>12</v>
      </c>
      <c r="D9" s="28" t="s">
        <v>12</v>
      </c>
      <c r="E9" s="28" t="s">
        <v>12</v>
      </c>
      <c r="F9" s="28" t="s">
        <v>12</v>
      </c>
      <c r="G9" s="28" t="s">
        <v>12</v>
      </c>
      <c r="H9" s="28" t="s">
        <v>12</v>
      </c>
      <c r="I9" s="28" t="s">
        <v>12</v>
      </c>
      <c r="J9" s="28" t="s">
        <v>12</v>
      </c>
      <c r="K9" s="28" t="s">
        <v>12</v>
      </c>
      <c r="L9" s="28" t="s">
        <v>12</v>
      </c>
      <c r="M9" s="28" t="s">
        <v>12</v>
      </c>
      <c r="N9" s="92" t="s">
        <v>12</v>
      </c>
    </row>
    <row r="10" spans="1:14" ht="12.75" customHeight="1">
      <c r="A10" s="156" t="s">
        <v>13</v>
      </c>
      <c r="B10" s="93" t="str">
        <f>Janeiro!P6</f>
        <v>Salário</v>
      </c>
      <c r="C10" s="29">
        <f>Janeiro!Q6</f>
        <v>10000</v>
      </c>
      <c r="D10" s="29">
        <f>Fevereiro!Q6</f>
        <v>10000</v>
      </c>
      <c r="E10" s="29">
        <f>Março!Q6</f>
        <v>10000</v>
      </c>
      <c r="F10" s="29">
        <f>Abril!Q6</f>
        <v>10000</v>
      </c>
      <c r="G10" s="29">
        <f>Maio!Q6</f>
        <v>10000</v>
      </c>
      <c r="H10" s="29">
        <f>Junho!Q6</f>
        <v>10000</v>
      </c>
      <c r="I10" s="29">
        <f>Julho!Q6</f>
        <v>10000</v>
      </c>
      <c r="J10" s="29">
        <f>Agosto!Q6</f>
        <v>10000</v>
      </c>
      <c r="K10" s="29">
        <f>Setembro!Q6</f>
        <v>10000</v>
      </c>
      <c r="L10" s="29">
        <f>Outubro!Q6</f>
        <v>10000</v>
      </c>
      <c r="M10" s="29">
        <f>Novembro!Q6</f>
        <v>10000</v>
      </c>
      <c r="N10" s="94">
        <f>Dezembro!Q6</f>
        <v>10000</v>
      </c>
    </row>
    <row r="11" spans="1:14" ht="12.75" customHeight="1">
      <c r="A11" s="157"/>
      <c r="B11" s="93" t="str">
        <f>Janeiro!P7</f>
        <v>x</v>
      </c>
      <c r="C11" s="29">
        <f>Janeiro!Q7</f>
        <v>0</v>
      </c>
      <c r="D11" s="29">
        <f>Fevereiro!Q7</f>
        <v>0</v>
      </c>
      <c r="E11" s="29">
        <f>Março!Q7</f>
        <v>0</v>
      </c>
      <c r="F11" s="29">
        <f>Abril!Q7</f>
        <v>0</v>
      </c>
      <c r="G11" s="29">
        <f>Maio!Q7</f>
        <v>0</v>
      </c>
      <c r="H11" s="29">
        <f>Junho!Q7</f>
        <v>0</v>
      </c>
      <c r="I11" s="29">
        <f>Julho!Q7</f>
        <v>0</v>
      </c>
      <c r="J11" s="29">
        <f>Agosto!Q7</f>
        <v>0</v>
      </c>
      <c r="K11" s="29">
        <f>Setembro!Q7</f>
        <v>0</v>
      </c>
      <c r="L11" s="29">
        <f>Outubro!Q7</f>
        <v>0</v>
      </c>
      <c r="M11" s="29">
        <f>Novembro!Q7</f>
        <v>0</v>
      </c>
      <c r="N11" s="94">
        <f>Dezembro!Q7</f>
        <v>0</v>
      </c>
    </row>
    <row r="12" spans="1:14" ht="12.75" customHeight="1">
      <c r="A12" s="157"/>
      <c r="B12" s="93" t="str">
        <f>Janeiro!P8</f>
        <v>Pensão</v>
      </c>
      <c r="C12" s="29">
        <f>Janeiro!Q8</f>
        <v>0</v>
      </c>
      <c r="D12" s="29">
        <f>Fevereiro!Q8</f>
        <v>0</v>
      </c>
      <c r="E12" s="29">
        <f>Março!Q8</f>
        <v>0</v>
      </c>
      <c r="F12" s="29">
        <f>Abril!Q8</f>
        <v>0</v>
      </c>
      <c r="G12" s="29">
        <f>Maio!Q8</f>
        <v>0</v>
      </c>
      <c r="H12" s="29">
        <f>Junho!Q8</f>
        <v>0</v>
      </c>
      <c r="I12" s="29">
        <f>Julho!Q8</f>
        <v>0</v>
      </c>
      <c r="J12" s="29">
        <f>Agosto!Q8</f>
        <v>0</v>
      </c>
      <c r="K12" s="29">
        <f>Setembro!Q8</f>
        <v>0</v>
      </c>
      <c r="L12" s="29">
        <f>Outubro!Q8</f>
        <v>0</v>
      </c>
      <c r="M12" s="29">
        <f>Novembro!Q8</f>
        <v>0</v>
      </c>
      <c r="N12" s="94">
        <f>Dezembro!Q8</f>
        <v>0</v>
      </c>
    </row>
    <row r="13" spans="1:14" ht="12.75" customHeight="1">
      <c r="A13" s="157"/>
      <c r="B13" s="93" t="str">
        <f>Janeiro!P9</f>
        <v>Dividendos</v>
      </c>
      <c r="C13" s="29">
        <f>Janeiro!Q9</f>
        <v>0</v>
      </c>
      <c r="D13" s="29">
        <f>Fevereiro!Q9</f>
        <v>0</v>
      </c>
      <c r="E13" s="29">
        <f>Março!Q9</f>
        <v>0</v>
      </c>
      <c r="F13" s="29">
        <f>Abril!Q9</f>
        <v>0</v>
      </c>
      <c r="G13" s="29">
        <f>Maio!Q9</f>
        <v>0</v>
      </c>
      <c r="H13" s="29">
        <f>Junho!Q9</f>
        <v>0</v>
      </c>
      <c r="I13" s="29">
        <f>Julho!Q9</f>
        <v>0</v>
      </c>
      <c r="J13" s="29">
        <f>Agosto!Q9</f>
        <v>0</v>
      </c>
      <c r="K13" s="29">
        <f>Setembro!Q9</f>
        <v>0</v>
      </c>
      <c r="L13" s="29">
        <f>Outubro!Q9</f>
        <v>0</v>
      </c>
      <c r="M13" s="29">
        <f>Novembro!Q9</f>
        <v>0</v>
      </c>
      <c r="N13" s="94">
        <f>Dezembro!Q9</f>
        <v>0</v>
      </c>
    </row>
    <row r="14" spans="1:14" ht="12.75" customHeight="1">
      <c r="A14" s="157"/>
      <c r="B14" s="93" t="str">
        <f>Janeiro!P10</f>
        <v>13º salário</v>
      </c>
      <c r="C14" s="29">
        <f>Janeiro!Q10</f>
        <v>0</v>
      </c>
      <c r="D14" s="29">
        <f>Fevereiro!Q10</f>
        <v>0</v>
      </c>
      <c r="E14" s="29">
        <f>Março!Q10</f>
        <v>0</v>
      </c>
      <c r="F14" s="29">
        <f>Abril!Q10</f>
        <v>0</v>
      </c>
      <c r="G14" s="29">
        <f>Maio!Q10</f>
        <v>0</v>
      </c>
      <c r="H14" s="29">
        <f>Junho!Q10</f>
        <v>0</v>
      </c>
      <c r="I14" s="29">
        <f>Julho!Q10</f>
        <v>0</v>
      </c>
      <c r="J14" s="29">
        <f>Agosto!Q10</f>
        <v>0</v>
      </c>
      <c r="K14" s="29">
        <f>Setembro!Q10</f>
        <v>0</v>
      </c>
      <c r="L14" s="29">
        <f>Outubro!Q10</f>
        <v>0</v>
      </c>
      <c r="M14" s="29">
        <f>Novembro!Q10</f>
        <v>0</v>
      </c>
      <c r="N14" s="94">
        <f>Dezembro!Q10</f>
        <v>0</v>
      </c>
    </row>
    <row r="15" spans="1:14" ht="12.75" customHeight="1">
      <c r="A15" s="157"/>
      <c r="B15" s="93" t="str">
        <f>Janeiro!P11</f>
        <v>Férias</v>
      </c>
      <c r="C15" s="29">
        <f>Janeiro!Q11</f>
        <v>0</v>
      </c>
      <c r="D15" s="29">
        <f>Fevereiro!Q11</f>
        <v>0</v>
      </c>
      <c r="E15" s="29">
        <f>Março!Q11</f>
        <v>0</v>
      </c>
      <c r="F15" s="29">
        <f>Abril!Q11</f>
        <v>0</v>
      </c>
      <c r="G15" s="29">
        <f>Maio!Q11</f>
        <v>0</v>
      </c>
      <c r="H15" s="29">
        <f>Junho!Q11</f>
        <v>0</v>
      </c>
      <c r="I15" s="29">
        <f>Julho!Q11</f>
        <v>0</v>
      </c>
      <c r="J15" s="29">
        <f>Agosto!Q11</f>
        <v>0</v>
      </c>
      <c r="K15" s="29">
        <f>Setembro!Q11</f>
        <v>0</v>
      </c>
      <c r="L15" s="29">
        <f>Outubro!Q11</f>
        <v>0</v>
      </c>
      <c r="M15" s="29">
        <f>Novembro!Q11</f>
        <v>0</v>
      </c>
      <c r="N15" s="94">
        <f>Dezembro!Q11</f>
        <v>0</v>
      </c>
    </row>
    <row r="16" spans="1:14" ht="12.75" customHeight="1">
      <c r="A16" s="157"/>
      <c r="B16" s="93" t="str">
        <f>Janeiro!P12</f>
        <v>Outros</v>
      </c>
      <c r="C16" s="29">
        <f>Janeiro!Q12</f>
        <v>0</v>
      </c>
      <c r="D16" s="29">
        <f>Fevereiro!Q12</f>
        <v>0</v>
      </c>
      <c r="E16" s="29">
        <f>Março!Q12</f>
        <v>0</v>
      </c>
      <c r="F16" s="29">
        <f>Abril!Q12</f>
        <v>0</v>
      </c>
      <c r="G16" s="29">
        <f>Maio!Q12</f>
        <v>0</v>
      </c>
      <c r="H16" s="29">
        <f>Junho!Q12</f>
        <v>0</v>
      </c>
      <c r="I16" s="29">
        <f>Julho!Q12</f>
        <v>0</v>
      </c>
      <c r="J16" s="29">
        <f>Agosto!Q12</f>
        <v>0</v>
      </c>
      <c r="K16" s="29">
        <f>Setembro!Q12</f>
        <v>0</v>
      </c>
      <c r="L16" s="29">
        <f>Outubro!Q12</f>
        <v>0</v>
      </c>
      <c r="M16" s="29">
        <f>Novembro!Q12</f>
        <v>0</v>
      </c>
      <c r="N16" s="94">
        <f>Dezembro!Q12</f>
        <v>0</v>
      </c>
    </row>
    <row r="17" spans="1:14" ht="12.75" customHeight="1">
      <c r="A17" s="157"/>
      <c r="B17" s="89"/>
      <c r="C17"/>
      <c r="D17"/>
      <c r="E17"/>
      <c r="F17" s="30"/>
      <c r="G17" s="30"/>
      <c r="H17" s="30"/>
      <c r="I17" s="30"/>
      <c r="J17" s="30"/>
      <c r="K17" s="30"/>
      <c r="L17" s="30"/>
      <c r="M17" s="30"/>
      <c r="N17" s="95"/>
    </row>
    <row r="18" spans="1:14" ht="13.5" customHeight="1" thickBot="1">
      <c r="A18" s="158"/>
      <c r="B18" s="96" t="s">
        <v>14</v>
      </c>
      <c r="C18" s="97">
        <f>SUM(C10:C16)</f>
        <v>10000</v>
      </c>
      <c r="D18" s="97">
        <f>SUM(D10:D16)</f>
        <v>10000</v>
      </c>
      <c r="E18" s="97">
        <f t="shared" ref="E18:N18" si="0">SUM(E10:E16)</f>
        <v>10000</v>
      </c>
      <c r="F18" s="97">
        <f t="shared" si="0"/>
        <v>10000</v>
      </c>
      <c r="G18" s="97">
        <f t="shared" si="0"/>
        <v>10000</v>
      </c>
      <c r="H18" s="97">
        <f t="shared" si="0"/>
        <v>10000</v>
      </c>
      <c r="I18" s="97">
        <f t="shared" si="0"/>
        <v>10000</v>
      </c>
      <c r="J18" s="97">
        <f t="shared" si="0"/>
        <v>10000</v>
      </c>
      <c r="K18" s="97">
        <f t="shared" si="0"/>
        <v>10000</v>
      </c>
      <c r="L18" s="97">
        <f t="shared" si="0"/>
        <v>10000</v>
      </c>
      <c r="M18" s="97">
        <f t="shared" si="0"/>
        <v>10000</v>
      </c>
      <c r="N18" s="98">
        <f t="shared" si="0"/>
        <v>10000</v>
      </c>
    </row>
    <row r="20" spans="1:14" ht="13.5" thickBot="1"/>
    <row r="21" spans="1:14" ht="12.75" customHeight="1">
      <c r="A21" s="159" t="s">
        <v>15</v>
      </c>
      <c r="B21" s="78" t="str">
        <f>Janeiro!B8</f>
        <v>Habitação</v>
      </c>
      <c r="C21" s="66">
        <f>Janeiro!S18</f>
        <v>0</v>
      </c>
      <c r="D21" s="66">
        <f>Fevereiro!S18</f>
        <v>0</v>
      </c>
      <c r="E21" s="66">
        <f>Março!S18</f>
        <v>0</v>
      </c>
      <c r="F21" s="66">
        <f>Abril!S18</f>
        <v>0</v>
      </c>
      <c r="G21" s="66">
        <f>Maio!S18</f>
        <v>0</v>
      </c>
      <c r="H21" s="66">
        <f>Junho!S18</f>
        <v>0</v>
      </c>
      <c r="I21" s="66">
        <f>Julho!S18</f>
        <v>0</v>
      </c>
      <c r="J21" s="66">
        <f>Agosto!S18</f>
        <v>0</v>
      </c>
      <c r="K21" s="66">
        <f>Setembro!S18</f>
        <v>0</v>
      </c>
      <c r="L21" s="66">
        <f>Outubro!S18</f>
        <v>0</v>
      </c>
      <c r="M21" s="66">
        <f>Novembro!S18</f>
        <v>0</v>
      </c>
      <c r="N21" s="67">
        <f>Dezembro!S18</f>
        <v>0</v>
      </c>
    </row>
    <row r="22" spans="1:14">
      <c r="A22" s="160"/>
      <c r="B22" s="63" t="str">
        <f>Janeiro!E8</f>
        <v>Educação</v>
      </c>
      <c r="C22" s="64">
        <f>Janeiro!S19</f>
        <v>0</v>
      </c>
      <c r="D22" s="64">
        <f>Fevereiro!S19</f>
        <v>0</v>
      </c>
      <c r="E22" s="64">
        <f>Março!S19</f>
        <v>0</v>
      </c>
      <c r="F22" s="64">
        <f>Abril!S19</f>
        <v>0</v>
      </c>
      <c r="G22" s="64">
        <f>Maio!S19</f>
        <v>0</v>
      </c>
      <c r="H22" s="64">
        <f>Junho!S19</f>
        <v>0</v>
      </c>
      <c r="I22" s="64">
        <f>Julho!S19</f>
        <v>0</v>
      </c>
      <c r="J22" s="64">
        <f>Agosto!S19</f>
        <v>0</v>
      </c>
      <c r="K22" s="64">
        <f>Setembro!S19</f>
        <v>0</v>
      </c>
      <c r="L22" s="64">
        <f>Outubro!S19</f>
        <v>0</v>
      </c>
      <c r="M22" s="64">
        <f>Novembro!S19</f>
        <v>0</v>
      </c>
      <c r="N22" s="68">
        <f>Dezembro!S19</f>
        <v>0</v>
      </c>
    </row>
    <row r="23" spans="1:14">
      <c r="A23" s="160"/>
      <c r="B23" s="63" t="str">
        <f>Janeiro!H8</f>
        <v>Saúde</v>
      </c>
      <c r="C23" s="64">
        <f>Janeiro!S20</f>
        <v>0</v>
      </c>
      <c r="D23" s="64">
        <f>Fevereiro!S20</f>
        <v>0</v>
      </c>
      <c r="E23" s="64">
        <f>Março!S20</f>
        <v>0</v>
      </c>
      <c r="F23" s="64">
        <f>Abril!S20</f>
        <v>0</v>
      </c>
      <c r="G23" s="64">
        <f>Maio!S20</f>
        <v>0</v>
      </c>
      <c r="H23" s="64">
        <f>Junho!S20</f>
        <v>0</v>
      </c>
      <c r="I23" s="64">
        <f>Julho!S20</f>
        <v>0</v>
      </c>
      <c r="J23" s="64">
        <f>Agosto!S20</f>
        <v>0</v>
      </c>
      <c r="K23" s="64">
        <f>Setembro!S20</f>
        <v>0</v>
      </c>
      <c r="L23" s="64">
        <f>Outubro!S20</f>
        <v>0</v>
      </c>
      <c r="M23" s="64">
        <f>Novembro!S20</f>
        <v>0</v>
      </c>
      <c r="N23" s="68">
        <f>Dezembro!S20</f>
        <v>0</v>
      </c>
    </row>
    <row r="24" spans="1:14">
      <c r="A24" s="160"/>
      <c r="B24" s="63" t="str">
        <f>Janeiro!K8</f>
        <v>Impostos</v>
      </c>
      <c r="C24" s="64">
        <f>Janeiro!S21</f>
        <v>0</v>
      </c>
      <c r="D24" s="64">
        <f>Fevereiro!S21</f>
        <v>0</v>
      </c>
      <c r="E24" s="64">
        <f>Março!S21</f>
        <v>0</v>
      </c>
      <c r="F24" s="64">
        <f>Abril!S21</f>
        <v>0</v>
      </c>
      <c r="G24" s="64">
        <f>Maio!S21</f>
        <v>0</v>
      </c>
      <c r="H24" s="64">
        <f>Junho!S21</f>
        <v>0</v>
      </c>
      <c r="I24" s="64">
        <f>Julho!S21</f>
        <v>0</v>
      </c>
      <c r="J24" s="64">
        <f>Agosto!S21</f>
        <v>0</v>
      </c>
      <c r="K24" s="64">
        <f>Setembro!S21</f>
        <v>0</v>
      </c>
      <c r="L24" s="64">
        <f>Outubro!S21</f>
        <v>0</v>
      </c>
      <c r="M24" s="64">
        <f>Novembro!S21</f>
        <v>0</v>
      </c>
      <c r="N24" s="68">
        <f>Dezembro!S21</f>
        <v>0</v>
      </c>
    </row>
    <row r="25" spans="1:14">
      <c r="A25" s="160"/>
      <c r="B25" s="63" t="str">
        <f>Janeiro!B14</f>
        <v>Transporte</v>
      </c>
      <c r="C25" s="64">
        <f>Janeiro!S22</f>
        <v>0</v>
      </c>
      <c r="D25" s="64">
        <f>Fevereiro!S22</f>
        <v>0</v>
      </c>
      <c r="E25" s="64">
        <f>Março!S22</f>
        <v>0</v>
      </c>
      <c r="F25" s="64">
        <f>Abril!S22</f>
        <v>0</v>
      </c>
      <c r="G25" s="64">
        <f>Maio!S22</f>
        <v>0</v>
      </c>
      <c r="H25" s="64">
        <f>Junho!S22</f>
        <v>0</v>
      </c>
      <c r="I25" s="64">
        <f>Julho!S22</f>
        <v>0</v>
      </c>
      <c r="J25" s="64">
        <f>Agosto!S22</f>
        <v>0</v>
      </c>
      <c r="K25" s="64">
        <f>Setembro!S22</f>
        <v>0</v>
      </c>
      <c r="L25" s="64">
        <f>Outubro!S22</f>
        <v>0</v>
      </c>
      <c r="M25" s="64">
        <f>Novembro!S22</f>
        <v>0</v>
      </c>
      <c r="N25" s="68">
        <f>Dezembro!S22</f>
        <v>0</v>
      </c>
    </row>
    <row r="26" spans="1:14">
      <c r="A26" s="160"/>
      <c r="B26" s="63" t="str">
        <f>Janeiro!E14</f>
        <v>Entretenimento</v>
      </c>
      <c r="C26" s="64">
        <f>Janeiro!S23</f>
        <v>0</v>
      </c>
      <c r="D26" s="64">
        <f>Fevereiro!S23</f>
        <v>0</v>
      </c>
      <c r="E26" s="64">
        <f>Março!S23</f>
        <v>0</v>
      </c>
      <c r="F26" s="64">
        <f>Abril!S23</f>
        <v>0</v>
      </c>
      <c r="G26" s="64">
        <f>Maio!S23</f>
        <v>0</v>
      </c>
      <c r="H26" s="64">
        <f>Junho!S23</f>
        <v>0</v>
      </c>
      <c r="I26" s="64">
        <f>Julho!S23</f>
        <v>0</v>
      </c>
      <c r="J26" s="64">
        <f>Agosto!S23</f>
        <v>0</v>
      </c>
      <c r="K26" s="64">
        <f>Setembro!S23</f>
        <v>0</v>
      </c>
      <c r="L26" s="64">
        <f>Outubro!S23</f>
        <v>0</v>
      </c>
      <c r="M26" s="64">
        <f>Novembro!S23</f>
        <v>0</v>
      </c>
      <c r="N26" s="68">
        <f>Dezembro!S23</f>
        <v>0</v>
      </c>
    </row>
    <row r="27" spans="1:14">
      <c r="A27" s="160"/>
      <c r="B27" s="63" t="str">
        <f>Janeiro!H14</f>
        <v>Investimento</v>
      </c>
      <c r="C27" s="64">
        <f>Janeiro!S24</f>
        <v>0</v>
      </c>
      <c r="D27" s="64">
        <f>Fevereiro!S24</f>
        <v>0</v>
      </c>
      <c r="E27" s="64">
        <f>Março!S24</f>
        <v>0</v>
      </c>
      <c r="F27" s="64">
        <f>Abril!S24</f>
        <v>0</v>
      </c>
      <c r="G27" s="64">
        <f>Maio!S24</f>
        <v>0</v>
      </c>
      <c r="H27" s="64">
        <f>Junho!S24</f>
        <v>0</v>
      </c>
      <c r="I27" s="64">
        <f>Julho!S24</f>
        <v>0</v>
      </c>
      <c r="J27" s="64">
        <f>Agosto!S24</f>
        <v>0</v>
      </c>
      <c r="K27" s="64">
        <f>Setembro!S24</f>
        <v>0</v>
      </c>
      <c r="L27" s="64">
        <f>Outubro!S24</f>
        <v>0</v>
      </c>
      <c r="M27" s="64">
        <f>Novembro!S24</f>
        <v>0</v>
      </c>
      <c r="N27" s="68">
        <f>Dezembro!S24</f>
        <v>0</v>
      </c>
    </row>
    <row r="28" spans="1:14">
      <c r="A28" s="160"/>
      <c r="B28" s="63" t="str">
        <f>Janeiro!K14</f>
        <v>Viagens</v>
      </c>
      <c r="C28" s="64">
        <f>Janeiro!S25</f>
        <v>0</v>
      </c>
      <c r="D28" s="64">
        <f>Fevereiro!S25</f>
        <v>0</v>
      </c>
      <c r="E28" s="64">
        <f>Março!S25</f>
        <v>0</v>
      </c>
      <c r="F28" s="64">
        <f>Abril!S25</f>
        <v>0</v>
      </c>
      <c r="G28" s="64">
        <f>Maio!S25</f>
        <v>0</v>
      </c>
      <c r="H28" s="64">
        <f>Junho!S25</f>
        <v>0</v>
      </c>
      <c r="I28" s="64">
        <f>Julho!S25</f>
        <v>0</v>
      </c>
      <c r="J28" s="64">
        <f>Agosto!S25</f>
        <v>0</v>
      </c>
      <c r="K28" s="64">
        <f>Setembro!S25</f>
        <v>0</v>
      </c>
      <c r="L28" s="64">
        <f>Outubro!S25</f>
        <v>0</v>
      </c>
      <c r="M28" s="64">
        <f>Novembro!S25</f>
        <v>0</v>
      </c>
      <c r="N28" s="68">
        <f>Dezembro!S25</f>
        <v>0</v>
      </c>
    </row>
    <row r="29" spans="1:14">
      <c r="A29" s="160"/>
      <c r="B29" s="63" t="str">
        <f>Janeiro!B20</f>
        <v>Prevenção</v>
      </c>
      <c r="C29" s="64">
        <f>Janeiro!S26</f>
        <v>0</v>
      </c>
      <c r="D29" s="64">
        <f>Fevereiro!S26</f>
        <v>0</v>
      </c>
      <c r="E29" s="64">
        <f>Março!S26</f>
        <v>0</v>
      </c>
      <c r="F29" s="64">
        <f>Abril!S26</f>
        <v>0</v>
      </c>
      <c r="G29" s="64">
        <f>Maio!S26</f>
        <v>0</v>
      </c>
      <c r="H29" s="64">
        <f>Junho!S26</f>
        <v>0</v>
      </c>
      <c r="I29" s="64">
        <f>Julho!S26</f>
        <v>0</v>
      </c>
      <c r="J29" s="64">
        <f>Agosto!S26</f>
        <v>0</v>
      </c>
      <c r="K29" s="64">
        <f>Setembro!S26</f>
        <v>0</v>
      </c>
      <c r="L29" s="64">
        <f>Outubro!S26</f>
        <v>0</v>
      </c>
      <c r="M29" s="64">
        <f>Novembro!S26</f>
        <v>0</v>
      </c>
      <c r="N29" s="68">
        <f>Dezembro!S26</f>
        <v>0</v>
      </c>
    </row>
    <row r="30" spans="1:14">
      <c r="A30" s="160"/>
      <c r="B30" s="63" t="str">
        <f>Janeiro!E20</f>
        <v>Manutenção</v>
      </c>
      <c r="C30" s="64">
        <f>Janeiro!S27</f>
        <v>0</v>
      </c>
      <c r="D30" s="64">
        <f>Fevereiro!S27</f>
        <v>0</v>
      </c>
      <c r="E30" s="64">
        <f>Março!S27</f>
        <v>0</v>
      </c>
      <c r="F30" s="64">
        <f>Abril!S27</f>
        <v>0</v>
      </c>
      <c r="G30" s="64">
        <f>Maio!S27</f>
        <v>0</v>
      </c>
      <c r="H30" s="64">
        <f>Junho!S27</f>
        <v>0</v>
      </c>
      <c r="I30" s="64">
        <f>Julho!S27</f>
        <v>0</v>
      </c>
      <c r="J30" s="64">
        <f>Agosto!S27</f>
        <v>0</v>
      </c>
      <c r="K30" s="64">
        <f>Setembro!S27</f>
        <v>0</v>
      </c>
      <c r="L30" s="64">
        <f>Outubro!S27</f>
        <v>0</v>
      </c>
      <c r="M30" s="64">
        <f>Novembro!S27</f>
        <v>0</v>
      </c>
      <c r="N30" s="68">
        <f>Dezembro!S27</f>
        <v>0</v>
      </c>
    </row>
    <row r="31" spans="1:14">
      <c r="A31" s="160"/>
      <c r="B31" s="63" t="str">
        <f>Janeiro!H20</f>
        <v>X</v>
      </c>
      <c r="C31" s="64">
        <f>Janeiro!S28</f>
        <v>0</v>
      </c>
      <c r="D31" s="64">
        <f>Fevereiro!S28</f>
        <v>0</v>
      </c>
      <c r="E31" s="64">
        <f>Março!S28</f>
        <v>0</v>
      </c>
      <c r="F31" s="64">
        <f>Abril!S28</f>
        <v>0</v>
      </c>
      <c r="G31" s="64">
        <f>Maio!S28</f>
        <v>0</v>
      </c>
      <c r="H31" s="64">
        <f>Junho!S28</f>
        <v>0</v>
      </c>
      <c r="I31" s="64">
        <f>Julho!S28</f>
        <v>0</v>
      </c>
      <c r="J31" s="64">
        <f>Agosto!S28</f>
        <v>0</v>
      </c>
      <c r="K31" s="64">
        <f>Setembro!S28</f>
        <v>0</v>
      </c>
      <c r="L31" s="64">
        <f>Outubro!S28</f>
        <v>0</v>
      </c>
      <c r="M31" s="64">
        <f>Novembro!S28</f>
        <v>0</v>
      </c>
      <c r="N31" s="68">
        <f>Dezembro!S28</f>
        <v>0</v>
      </c>
    </row>
    <row r="32" spans="1:14">
      <c r="A32" s="160"/>
      <c r="B32" s="63" t="str">
        <f>Janeiro!K20</f>
        <v>Outros</v>
      </c>
      <c r="C32" s="64">
        <f>Janeiro!S29</f>
        <v>0</v>
      </c>
      <c r="D32" s="64">
        <f>Fevereiro!S29</f>
        <v>0</v>
      </c>
      <c r="E32" s="64">
        <f>Março!S29</f>
        <v>0</v>
      </c>
      <c r="F32" s="64">
        <f>Abril!S29</f>
        <v>0</v>
      </c>
      <c r="G32" s="64">
        <f>Maio!S29</f>
        <v>0</v>
      </c>
      <c r="H32" s="64">
        <f>Junho!S29</f>
        <v>0</v>
      </c>
      <c r="I32" s="64">
        <f>Julho!S29</f>
        <v>0</v>
      </c>
      <c r="J32" s="64">
        <f>Agosto!S29</f>
        <v>0</v>
      </c>
      <c r="K32" s="64">
        <f>Setembro!S29</f>
        <v>0</v>
      </c>
      <c r="L32" s="64">
        <f>Outubro!S29</f>
        <v>0</v>
      </c>
      <c r="M32" s="64">
        <f>Novembro!S29</f>
        <v>0</v>
      </c>
      <c r="N32" s="68">
        <f>Dezembro!S29</f>
        <v>0</v>
      </c>
    </row>
    <row r="33" spans="1:14">
      <c r="A33" s="160"/>
      <c r="B33" s="38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1"/>
    </row>
    <row r="34" spans="1:14">
      <c r="A34" s="160"/>
      <c r="B34" s="3" t="s">
        <v>16</v>
      </c>
      <c r="C34" s="32">
        <f>SUM(C32,C31,C30,C29,C28,C27,C26,C25,C24,C23,C22,C21)</f>
        <v>0</v>
      </c>
      <c r="D34" s="32">
        <f>SUM(D32,D31,D30,D29,D28,D27,D26,D25,D24,D23,D22,D21)</f>
        <v>0</v>
      </c>
      <c r="E34" s="32">
        <f>SUM(E32,E31,E30,E29,E28,E27,E26,E25,E24,E23,E22,E21)</f>
        <v>0</v>
      </c>
      <c r="F34" s="32">
        <f>SUM(F32,F31,F30,F29,F28,F27,F26,F25,F24,F23,F22,F21)</f>
        <v>0</v>
      </c>
      <c r="G34" s="32">
        <f>SUM(G32,G31,G30,G29,G28,G27,G26,G25,G24,G23,G22,G21)</f>
        <v>0</v>
      </c>
      <c r="H34" s="32">
        <f>SUM(H32,H31,H30,H29,H28,H27,H26,H25,H24,H23,H22,H21)</f>
        <v>0</v>
      </c>
      <c r="I34" s="32">
        <f>SUM(I32,I31,I30,I29,I28,I27,I26,I25,I24,I23,I22,I21)</f>
        <v>0</v>
      </c>
      <c r="J34" s="32">
        <f>SUM(J32,J31,J30,J29,J28,J27,J26,J25,J24,J23,J22,J21)</f>
        <v>0</v>
      </c>
      <c r="K34" s="32">
        <f>SUM(K32,K31,K30,K29,K28,K27,K26,K25,K24,K23,K22,K21)</f>
        <v>0</v>
      </c>
      <c r="L34" s="32">
        <f>SUM(L32,L31,L30,L29,L28,L27,L26,L25,L24,L23,L22,L21)</f>
        <v>0</v>
      </c>
      <c r="M34" s="32">
        <f>SUM(M32,M31,M30,M29,M28,M27,M26,M25,M24,M23,M22,M21)</f>
        <v>0</v>
      </c>
      <c r="N34" s="82">
        <f>SUM(N32,N31,N30,N29,N28,N27,N26,N25,N24,N23,N22,N21)</f>
        <v>0</v>
      </c>
    </row>
    <row r="35" spans="1:14" ht="3.75" customHeight="1">
      <c r="A35" s="160"/>
      <c r="B35" s="27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9"/>
    </row>
    <row r="36" spans="1:14" ht="13.5" thickBot="1">
      <c r="A36" s="161"/>
      <c r="B36" s="83" t="s">
        <v>17</v>
      </c>
      <c r="C36" s="84">
        <f>C34/C18</f>
        <v>0</v>
      </c>
      <c r="D36" s="84">
        <f>D34/D18</f>
        <v>0</v>
      </c>
      <c r="E36" s="84">
        <f>E34/E18</f>
        <v>0</v>
      </c>
      <c r="F36" s="84">
        <f>F34/F18</f>
        <v>0</v>
      </c>
      <c r="G36" s="84">
        <f>G34/G18</f>
        <v>0</v>
      </c>
      <c r="H36" s="84">
        <f>H34/H18</f>
        <v>0</v>
      </c>
      <c r="I36" s="84">
        <f>I34/I18</f>
        <v>0</v>
      </c>
      <c r="J36" s="84">
        <f>J34/J18</f>
        <v>0</v>
      </c>
      <c r="K36" s="84">
        <f>K34/K18</f>
        <v>0</v>
      </c>
      <c r="L36" s="84">
        <f>L34/L18</f>
        <v>0</v>
      </c>
      <c r="M36" s="84">
        <f>M34/M18</f>
        <v>0</v>
      </c>
      <c r="N36" s="85">
        <f>N34/N18</f>
        <v>0</v>
      </c>
    </row>
    <row r="37" spans="1:14" ht="13.5" thickBot="1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>
      <c r="A38" s="159" t="s">
        <v>18</v>
      </c>
      <c r="B38" s="78" t="str">
        <f>Janeiro!B28</f>
        <v>Habitação</v>
      </c>
      <c r="C38" s="66">
        <f>Janeiro!S30</f>
        <v>0</v>
      </c>
      <c r="D38" s="66">
        <f>Fevereiro!S30</f>
        <v>0</v>
      </c>
      <c r="E38" s="66">
        <f>Março!S30</f>
        <v>0</v>
      </c>
      <c r="F38" s="66">
        <f>Abril!S30</f>
        <v>0</v>
      </c>
      <c r="G38" s="66">
        <f>Maio!S30</f>
        <v>0</v>
      </c>
      <c r="H38" s="66">
        <f>Junho!S30</f>
        <v>0</v>
      </c>
      <c r="I38" s="66">
        <f>Julho!S30</f>
        <v>0</v>
      </c>
      <c r="J38" s="66">
        <f>Agosto!S30</f>
        <v>0</v>
      </c>
      <c r="K38" s="66">
        <f>Setembro!S30</f>
        <v>0</v>
      </c>
      <c r="L38" s="66">
        <f>Outubro!S30</f>
        <v>0</v>
      </c>
      <c r="M38" s="66">
        <f>Novembro!S30</f>
        <v>0</v>
      </c>
      <c r="N38" s="67">
        <f>Dezembro!S30</f>
        <v>0</v>
      </c>
    </row>
    <row r="39" spans="1:14">
      <c r="A39" s="160"/>
      <c r="B39" s="63" t="str">
        <f>Janeiro!E28</f>
        <v>Educação</v>
      </c>
      <c r="C39" s="64">
        <f>Janeiro!S31</f>
        <v>0</v>
      </c>
      <c r="D39" s="64">
        <f>Fevereiro!S31</f>
        <v>0</v>
      </c>
      <c r="E39" s="64">
        <f>Março!S31</f>
        <v>0</v>
      </c>
      <c r="F39" s="64">
        <f>Abril!S31</f>
        <v>0</v>
      </c>
      <c r="G39" s="64">
        <f>Maio!S31</f>
        <v>0</v>
      </c>
      <c r="H39" s="64">
        <f>Junho!S31</f>
        <v>0</v>
      </c>
      <c r="I39" s="64">
        <f>Julho!S31</f>
        <v>0</v>
      </c>
      <c r="J39" s="64">
        <f>Agosto!S31</f>
        <v>0</v>
      </c>
      <c r="K39" s="64">
        <f>Setembro!S31</f>
        <v>0</v>
      </c>
      <c r="L39" s="64">
        <f>Outubro!S31</f>
        <v>0</v>
      </c>
      <c r="M39" s="64">
        <f>Novembro!S31</f>
        <v>0</v>
      </c>
      <c r="N39" s="68">
        <f>Dezembro!S31</f>
        <v>0</v>
      </c>
    </row>
    <row r="40" spans="1:14">
      <c r="A40" s="160"/>
      <c r="B40" s="63" t="str">
        <f>Janeiro!H28</f>
        <v>Saúde</v>
      </c>
      <c r="C40" s="64">
        <f>Janeiro!S32</f>
        <v>0</v>
      </c>
      <c r="D40" s="64">
        <f>Fevereiro!S32</f>
        <v>0</v>
      </c>
      <c r="E40" s="64">
        <f>Março!S32</f>
        <v>0</v>
      </c>
      <c r="F40" s="64">
        <f>Abril!S32</f>
        <v>0</v>
      </c>
      <c r="G40" s="64">
        <f>Maio!S32</f>
        <v>0</v>
      </c>
      <c r="H40" s="64">
        <f>Junho!S32</f>
        <v>0</v>
      </c>
      <c r="I40" s="64">
        <f>Julho!S32</f>
        <v>0</v>
      </c>
      <c r="J40" s="64">
        <f>Agosto!S32</f>
        <v>0</v>
      </c>
      <c r="K40" s="64">
        <f>Setembro!S32</f>
        <v>0</v>
      </c>
      <c r="L40" s="64">
        <f>Outubro!S32</f>
        <v>0</v>
      </c>
      <c r="M40" s="64">
        <f>Novembro!S32</f>
        <v>0</v>
      </c>
      <c r="N40" s="68">
        <f>Dezembro!S32</f>
        <v>0</v>
      </c>
    </row>
    <row r="41" spans="1:14">
      <c r="A41" s="160"/>
      <c r="B41" s="63" t="str">
        <f>Janeiro!K28</f>
        <v>Impostos</v>
      </c>
      <c r="C41" s="64">
        <f>Janeiro!S33</f>
        <v>0</v>
      </c>
      <c r="D41" s="64">
        <f>Fevereiro!S33</f>
        <v>0</v>
      </c>
      <c r="E41" s="64">
        <f>Março!S33</f>
        <v>0</v>
      </c>
      <c r="F41" s="64">
        <f>Abril!S33</f>
        <v>0</v>
      </c>
      <c r="G41" s="64">
        <f>Maio!S33</f>
        <v>0</v>
      </c>
      <c r="H41" s="64">
        <f>Junho!S33</f>
        <v>0</v>
      </c>
      <c r="I41" s="64">
        <f>Julho!S33</f>
        <v>0</v>
      </c>
      <c r="J41" s="64">
        <f>Agosto!S33</f>
        <v>0</v>
      </c>
      <c r="K41" s="64">
        <f>Setembro!S33</f>
        <v>0</v>
      </c>
      <c r="L41" s="64">
        <f>Outubro!S33</f>
        <v>0</v>
      </c>
      <c r="M41" s="64">
        <f>Novembro!S33</f>
        <v>0</v>
      </c>
      <c r="N41" s="68">
        <f>Dezembro!S33</f>
        <v>0</v>
      </c>
    </row>
    <row r="42" spans="1:14">
      <c r="A42" s="160"/>
      <c r="B42" s="63" t="str">
        <f>Janeiro!B34</f>
        <v>Transporte</v>
      </c>
      <c r="C42" s="64">
        <f>Janeiro!S34</f>
        <v>0</v>
      </c>
      <c r="D42" s="64">
        <f>Fevereiro!S34</f>
        <v>0</v>
      </c>
      <c r="E42" s="64">
        <f>Março!S34</f>
        <v>0</v>
      </c>
      <c r="F42" s="64">
        <f>Abril!S34</f>
        <v>0</v>
      </c>
      <c r="G42" s="64">
        <f>Maio!S34</f>
        <v>0</v>
      </c>
      <c r="H42" s="64">
        <f>Junho!S34</f>
        <v>0</v>
      </c>
      <c r="I42" s="64">
        <f>Julho!S34</f>
        <v>0</v>
      </c>
      <c r="J42" s="64">
        <f>Agosto!S34</f>
        <v>0</v>
      </c>
      <c r="K42" s="64">
        <f>Setembro!S34</f>
        <v>0</v>
      </c>
      <c r="L42" s="64">
        <f>Outubro!S34</f>
        <v>0</v>
      </c>
      <c r="M42" s="64">
        <f>Novembro!S34</f>
        <v>0</v>
      </c>
      <c r="N42" s="68">
        <f>Dezembro!S34</f>
        <v>0</v>
      </c>
    </row>
    <row r="43" spans="1:14">
      <c r="A43" s="160"/>
      <c r="B43" s="63" t="str">
        <f>Janeiro!E34</f>
        <v>Entretenimento</v>
      </c>
      <c r="C43" s="64">
        <f>Janeiro!S35</f>
        <v>0</v>
      </c>
      <c r="D43" s="64">
        <f>Fevereiro!S35</f>
        <v>0</v>
      </c>
      <c r="E43" s="64">
        <f>Março!S35</f>
        <v>0</v>
      </c>
      <c r="F43" s="64">
        <f>Abril!S35</f>
        <v>0</v>
      </c>
      <c r="G43" s="64">
        <f>Maio!S35</f>
        <v>0</v>
      </c>
      <c r="H43" s="64">
        <f>Junho!S35</f>
        <v>0</v>
      </c>
      <c r="I43" s="64">
        <f>Julho!S35</f>
        <v>0</v>
      </c>
      <c r="J43" s="64">
        <f>Agosto!S35</f>
        <v>0</v>
      </c>
      <c r="K43" s="64">
        <f>Setembro!S35</f>
        <v>0</v>
      </c>
      <c r="L43" s="64">
        <f>Outubro!S35</f>
        <v>0</v>
      </c>
      <c r="M43" s="64">
        <f>Novembro!S35</f>
        <v>0</v>
      </c>
      <c r="N43" s="68">
        <f>Dezembro!S35</f>
        <v>0</v>
      </c>
    </row>
    <row r="44" spans="1:14">
      <c r="A44" s="160"/>
      <c r="B44" s="63" t="str">
        <f>Janeiro!H34</f>
        <v>Investimento</v>
      </c>
      <c r="C44" s="64">
        <f>Janeiro!S36</f>
        <v>0</v>
      </c>
      <c r="D44" s="64">
        <f>Fevereiro!S36</f>
        <v>0</v>
      </c>
      <c r="E44" s="64">
        <f>Março!S36</f>
        <v>0</v>
      </c>
      <c r="F44" s="64">
        <f>Abril!S36</f>
        <v>0</v>
      </c>
      <c r="G44" s="64">
        <f>Maio!S36</f>
        <v>0</v>
      </c>
      <c r="H44" s="64">
        <f>Junho!S36</f>
        <v>0</v>
      </c>
      <c r="I44" s="64">
        <f>Julho!S36</f>
        <v>0</v>
      </c>
      <c r="J44" s="64">
        <f>Agosto!S36</f>
        <v>0</v>
      </c>
      <c r="K44" s="64">
        <f>Setembro!S36</f>
        <v>0</v>
      </c>
      <c r="L44" s="64">
        <f>Outubro!S36</f>
        <v>0</v>
      </c>
      <c r="M44" s="64">
        <f>Novembro!S36</f>
        <v>0</v>
      </c>
      <c r="N44" s="68">
        <f>Dezembro!S36</f>
        <v>0</v>
      </c>
    </row>
    <row r="45" spans="1:14">
      <c r="A45" s="160"/>
      <c r="B45" s="63" t="str">
        <f>Janeiro!K34</f>
        <v>Viagens</v>
      </c>
      <c r="C45" s="64">
        <f>Janeiro!S37</f>
        <v>0</v>
      </c>
      <c r="D45" s="64">
        <f>Fevereiro!S37</f>
        <v>0</v>
      </c>
      <c r="E45" s="64">
        <f>Março!S37</f>
        <v>0</v>
      </c>
      <c r="F45" s="64">
        <f>Abril!S37</f>
        <v>0</v>
      </c>
      <c r="G45" s="64">
        <f>Maio!S37</f>
        <v>0</v>
      </c>
      <c r="H45" s="64">
        <f>Junho!S37</f>
        <v>0</v>
      </c>
      <c r="I45" s="64">
        <f>Julho!S37</f>
        <v>0</v>
      </c>
      <c r="J45" s="64">
        <f>Agosto!S37</f>
        <v>0</v>
      </c>
      <c r="K45" s="64">
        <f>Setembro!S37</f>
        <v>0</v>
      </c>
      <c r="L45" s="64">
        <f>Outubro!S37</f>
        <v>0</v>
      </c>
      <c r="M45" s="64">
        <f>Novembro!S37</f>
        <v>0</v>
      </c>
      <c r="N45" s="68">
        <f>Dezembro!S37</f>
        <v>0</v>
      </c>
    </row>
    <row r="46" spans="1:14">
      <c r="A46" s="160"/>
      <c r="B46" s="63" t="str">
        <f>Janeiro!B40</f>
        <v>Prevenção</v>
      </c>
      <c r="C46" s="64">
        <f>Janeiro!S38</f>
        <v>0</v>
      </c>
      <c r="D46" s="64">
        <f>Fevereiro!S38</f>
        <v>0</v>
      </c>
      <c r="E46" s="64">
        <f>Março!S38</f>
        <v>0</v>
      </c>
      <c r="F46" s="64">
        <f>Abril!S38</f>
        <v>0</v>
      </c>
      <c r="G46" s="64">
        <f>Maio!S38</f>
        <v>0</v>
      </c>
      <c r="H46" s="64">
        <f>Junho!S38</f>
        <v>0</v>
      </c>
      <c r="I46" s="64">
        <f>Julho!S38</f>
        <v>0</v>
      </c>
      <c r="J46" s="64">
        <f>Agosto!S38</f>
        <v>0</v>
      </c>
      <c r="K46" s="64">
        <f>Setembro!S38</f>
        <v>0</v>
      </c>
      <c r="L46" s="64">
        <f>Outubro!S38</f>
        <v>0</v>
      </c>
      <c r="M46" s="64">
        <f>Novembro!S38</f>
        <v>0</v>
      </c>
      <c r="N46" s="68">
        <f>Dezembro!S38</f>
        <v>0</v>
      </c>
    </row>
    <row r="47" spans="1:14">
      <c r="A47" s="160"/>
      <c r="B47" s="63" t="str">
        <f>Janeiro!E40</f>
        <v>Manutenção</v>
      </c>
      <c r="C47" s="64">
        <f>Janeiro!S39</f>
        <v>0</v>
      </c>
      <c r="D47" s="64">
        <f>Fevereiro!S39</f>
        <v>0</v>
      </c>
      <c r="E47" s="64">
        <f>Março!S39</f>
        <v>0</v>
      </c>
      <c r="F47" s="64">
        <f>Abril!S39</f>
        <v>0</v>
      </c>
      <c r="G47" s="64">
        <f>Maio!S39</f>
        <v>0</v>
      </c>
      <c r="H47" s="64">
        <f>Junho!S39</f>
        <v>0</v>
      </c>
      <c r="I47" s="64">
        <f>Julho!S39</f>
        <v>0</v>
      </c>
      <c r="J47" s="64">
        <f>Agosto!S39</f>
        <v>0</v>
      </c>
      <c r="K47" s="64">
        <f>Setembro!S39</f>
        <v>0</v>
      </c>
      <c r="L47" s="64">
        <f>Outubro!S39</f>
        <v>0</v>
      </c>
      <c r="M47" s="64">
        <f>Novembro!S39</f>
        <v>0</v>
      </c>
      <c r="N47" s="68">
        <f>Dezembro!S39</f>
        <v>0</v>
      </c>
    </row>
    <row r="48" spans="1:14">
      <c r="A48" s="160"/>
      <c r="B48" s="63" t="str">
        <f>Janeiro!H40</f>
        <v>X</v>
      </c>
      <c r="C48" s="64">
        <f>Janeiro!S40</f>
        <v>0</v>
      </c>
      <c r="D48" s="64">
        <f>Fevereiro!S40</f>
        <v>0</v>
      </c>
      <c r="E48" s="64">
        <f>Março!S40</f>
        <v>0</v>
      </c>
      <c r="F48" s="64">
        <f>Abril!R40</f>
        <v>0</v>
      </c>
      <c r="G48" s="64">
        <f>Maio!S40</f>
        <v>0</v>
      </c>
      <c r="H48" s="64">
        <f>Junho!S40</f>
        <v>0</v>
      </c>
      <c r="I48" s="64">
        <f>Julho!S40</f>
        <v>0</v>
      </c>
      <c r="J48" s="64">
        <f>Agosto!S40</f>
        <v>0</v>
      </c>
      <c r="K48" s="64">
        <f>Setembro!S40</f>
        <v>0</v>
      </c>
      <c r="L48" s="64">
        <f>Outubro!S40</f>
        <v>0</v>
      </c>
      <c r="M48" s="64">
        <f>Novembro!S40</f>
        <v>0</v>
      </c>
      <c r="N48" s="68">
        <f>Dezembro!S40</f>
        <v>0</v>
      </c>
    </row>
    <row r="49" spans="1:14">
      <c r="A49" s="160"/>
      <c r="B49" s="63" t="str">
        <f>Janeiro!K40</f>
        <v>Outros</v>
      </c>
      <c r="C49" s="64">
        <f>Janeiro!S41</f>
        <v>0</v>
      </c>
      <c r="D49" s="64">
        <f>Fevereiro!S41</f>
        <v>0</v>
      </c>
      <c r="E49" s="64">
        <f>Março!S41</f>
        <v>0</v>
      </c>
      <c r="F49" s="64">
        <f>Abril!S41</f>
        <v>0</v>
      </c>
      <c r="G49" s="64">
        <f>Maio!S41</f>
        <v>0</v>
      </c>
      <c r="H49" s="64">
        <f>Junho!S41</f>
        <v>0</v>
      </c>
      <c r="I49" s="64">
        <f>Julho!S41</f>
        <v>0</v>
      </c>
      <c r="J49" s="64">
        <f>Agosto!S41</f>
        <v>0</v>
      </c>
      <c r="K49" s="64">
        <f>Setembro!S41</f>
        <v>0</v>
      </c>
      <c r="L49" s="64">
        <f>Outubro!S41</f>
        <v>0</v>
      </c>
      <c r="M49" s="64">
        <f>Novembro!S41</f>
        <v>0</v>
      </c>
      <c r="N49" s="68">
        <f>Dezembro!S41</f>
        <v>0</v>
      </c>
    </row>
    <row r="50" spans="1:14">
      <c r="A50" s="160"/>
      <c r="B50" s="3" t="s">
        <v>19</v>
      </c>
      <c r="C50" s="32">
        <f>SUM(C49,C48,C47,C46,C45,C44,C43,C42,C41,C40,C39,C38,)</f>
        <v>0</v>
      </c>
      <c r="D50" s="32">
        <f>SUM(D49,D48,D47,D46,D45,D44,D43,D42,D41,D40,D39,D38,)</f>
        <v>0</v>
      </c>
      <c r="E50" s="32">
        <f>SUM(E49,E48,E47,E46,E45,E44,E43,E42,E41,E40,E39,E38,)</f>
        <v>0</v>
      </c>
      <c r="F50" s="32">
        <f>SUM(F49,F48,F47,F46,F45,F44,F43,F42,F41,F40,F39,F38,)</f>
        <v>0</v>
      </c>
      <c r="G50" s="32">
        <f>SUM(G49,G48,G47,G46,G45,G44,G43,G42,G41,G40,G39,G38,)</f>
        <v>0</v>
      </c>
      <c r="H50" s="32">
        <f>SUM(H49,H48,H47,H46,H45,H44,H43,H42,H41,H40,H39,H38,)</f>
        <v>0</v>
      </c>
      <c r="I50" s="32">
        <f>SUM(I49,I48,I47,I46,I45,I44,I43,I42,I41,I40,I39,I38,)</f>
        <v>0</v>
      </c>
      <c r="J50" s="32">
        <f>SUM(J49,J48,J47,J46,J45,J44,J43,J42,J41,J40,J39,J38,)</f>
        <v>0</v>
      </c>
      <c r="K50" s="32">
        <f>SUM(K49,K48,K47,K46,K45,K44,K43,K42,K41,K40,K39,K38,)</f>
        <v>0</v>
      </c>
      <c r="L50" s="32">
        <f>SUM(L49,L48,L47,L46,L45,L44,L43,L42,L41,L40,L39,L38,)</f>
        <v>0</v>
      </c>
      <c r="M50" s="32">
        <f>SUM(M49,M48,M47,M46,M45,M44,M43,M42,M41,M40,M39,M38,)</f>
        <v>0</v>
      </c>
      <c r="N50" s="82">
        <f>SUM(N49,N48,N47,N46,N45,N44,N43,N42,N41,N40,N39,N38,)</f>
        <v>0</v>
      </c>
    </row>
    <row r="51" spans="1:14">
      <c r="A51" s="160"/>
      <c r="B51" s="27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79"/>
    </row>
    <row r="52" spans="1:14" ht="13.5" thickBot="1">
      <c r="A52" s="161"/>
      <c r="B52" s="83" t="s">
        <v>17</v>
      </c>
      <c r="C52" s="84">
        <f>C50/C18</f>
        <v>0</v>
      </c>
      <c r="D52" s="84">
        <f>D50/D18</f>
        <v>0</v>
      </c>
      <c r="E52" s="84">
        <f>E50/E18</f>
        <v>0</v>
      </c>
      <c r="F52" s="84">
        <f>F50/F18</f>
        <v>0</v>
      </c>
      <c r="G52" s="84">
        <f>G50/G18</f>
        <v>0</v>
      </c>
      <c r="H52" s="84">
        <f>H50/H18</f>
        <v>0</v>
      </c>
      <c r="I52" s="84">
        <f>I50/I18</f>
        <v>0</v>
      </c>
      <c r="J52" s="84">
        <f>J50/J18</f>
        <v>0</v>
      </c>
      <c r="K52" s="84">
        <f>K50/K18</f>
        <v>0</v>
      </c>
      <c r="L52" s="84">
        <f>L50/L18</f>
        <v>0</v>
      </c>
      <c r="M52" s="84">
        <f>M50/M18</f>
        <v>0</v>
      </c>
      <c r="N52" s="85">
        <f>N50/N18</f>
        <v>0</v>
      </c>
    </row>
    <row r="53" spans="1:14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3.5" thickBot="1"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>
      <c r="A55" s="168" t="s">
        <v>14</v>
      </c>
      <c r="B55" s="146" t="str">
        <f>Janeiro!B8</f>
        <v>Habitação</v>
      </c>
      <c r="C55" s="148">
        <f>SUM(C38+C21)</f>
        <v>0</v>
      </c>
      <c r="D55" s="148">
        <f>SUM(D38+D21)</f>
        <v>0</v>
      </c>
      <c r="E55" s="148">
        <f t="shared" ref="E55:N55" si="1">SUM(E38+E21)</f>
        <v>0</v>
      </c>
      <c r="F55" s="148">
        <f t="shared" si="1"/>
        <v>0</v>
      </c>
      <c r="G55" s="148">
        <f t="shared" si="1"/>
        <v>0</v>
      </c>
      <c r="H55" s="148">
        <f t="shared" si="1"/>
        <v>0</v>
      </c>
      <c r="I55" s="148">
        <f t="shared" si="1"/>
        <v>0</v>
      </c>
      <c r="J55" s="148">
        <f t="shared" si="1"/>
        <v>0</v>
      </c>
      <c r="K55" s="148">
        <f t="shared" si="1"/>
        <v>0</v>
      </c>
      <c r="L55" s="148">
        <f t="shared" si="1"/>
        <v>0</v>
      </c>
      <c r="M55" s="148">
        <f t="shared" si="1"/>
        <v>0</v>
      </c>
      <c r="N55" s="149">
        <f t="shared" si="1"/>
        <v>0</v>
      </c>
    </row>
    <row r="56" spans="1:14">
      <c r="A56" s="169"/>
      <c r="B56" s="144" t="s">
        <v>20</v>
      </c>
      <c r="C56" s="150">
        <f>C55/$C$18</f>
        <v>0</v>
      </c>
      <c r="D56" s="150">
        <f t="shared" ref="D56:N56" si="2">D55/$C$18</f>
        <v>0</v>
      </c>
      <c r="E56" s="150">
        <f t="shared" si="2"/>
        <v>0</v>
      </c>
      <c r="F56" s="150">
        <f t="shared" si="2"/>
        <v>0</v>
      </c>
      <c r="G56" s="150">
        <f t="shared" si="2"/>
        <v>0</v>
      </c>
      <c r="H56" s="150">
        <f t="shared" si="2"/>
        <v>0</v>
      </c>
      <c r="I56" s="150">
        <f t="shared" si="2"/>
        <v>0</v>
      </c>
      <c r="J56" s="150">
        <f t="shared" si="2"/>
        <v>0</v>
      </c>
      <c r="K56" s="150">
        <f t="shared" si="2"/>
        <v>0</v>
      </c>
      <c r="L56" s="150">
        <f t="shared" si="2"/>
        <v>0</v>
      </c>
      <c r="M56" s="150">
        <f t="shared" si="2"/>
        <v>0</v>
      </c>
      <c r="N56" s="151">
        <f t="shared" si="2"/>
        <v>0</v>
      </c>
    </row>
    <row r="57" spans="1:14">
      <c r="A57" s="169"/>
      <c r="B57" s="145" t="str">
        <f>Janeiro!E8</f>
        <v>Educação</v>
      </c>
      <c r="C57" s="152">
        <f>SUM(C22+C39)</f>
        <v>0</v>
      </c>
      <c r="D57" s="152">
        <f>SUM(D22,D39)</f>
        <v>0</v>
      </c>
      <c r="E57" s="152">
        <f t="shared" ref="E57:N57" si="3">SUM(E22+E39)</f>
        <v>0</v>
      </c>
      <c r="F57" s="152">
        <f t="shared" si="3"/>
        <v>0</v>
      </c>
      <c r="G57" s="152">
        <f t="shared" si="3"/>
        <v>0</v>
      </c>
      <c r="H57" s="152">
        <f t="shared" si="3"/>
        <v>0</v>
      </c>
      <c r="I57" s="152">
        <f t="shared" si="3"/>
        <v>0</v>
      </c>
      <c r="J57" s="152">
        <f t="shared" si="3"/>
        <v>0</v>
      </c>
      <c r="K57" s="152">
        <f t="shared" si="3"/>
        <v>0</v>
      </c>
      <c r="L57" s="152">
        <f t="shared" si="3"/>
        <v>0</v>
      </c>
      <c r="M57" s="152">
        <f t="shared" si="3"/>
        <v>0</v>
      </c>
      <c r="N57" s="153">
        <f t="shared" si="3"/>
        <v>0</v>
      </c>
    </row>
    <row r="58" spans="1:14">
      <c r="A58" s="169"/>
      <c r="B58" s="144" t="s">
        <v>20</v>
      </c>
      <c r="C58" s="150">
        <f>C57/$C$18</f>
        <v>0</v>
      </c>
      <c r="D58" s="150">
        <f t="shared" ref="D58:D79" si="4">D57/$C$18</f>
        <v>0</v>
      </c>
      <c r="E58" s="150">
        <f t="shared" ref="E58:E79" si="5">E57/$C$18</f>
        <v>0</v>
      </c>
      <c r="F58" s="150">
        <f t="shared" ref="F58:F79" si="6">F57/$C$18</f>
        <v>0</v>
      </c>
      <c r="G58" s="150">
        <f t="shared" ref="G58:G79" si="7">G57/$C$18</f>
        <v>0</v>
      </c>
      <c r="H58" s="150">
        <f t="shared" ref="H58:H79" si="8">H57/$C$18</f>
        <v>0</v>
      </c>
      <c r="I58" s="150">
        <f t="shared" ref="I58:I79" si="9">I57/$C$18</f>
        <v>0</v>
      </c>
      <c r="J58" s="150">
        <f t="shared" ref="J58:J79" si="10">J57/$C$18</f>
        <v>0</v>
      </c>
      <c r="K58" s="150">
        <f t="shared" ref="K58:K79" si="11">K57/$C$18</f>
        <v>0</v>
      </c>
      <c r="L58" s="150">
        <f t="shared" ref="L58:L79" si="12">L57/$C$18</f>
        <v>0</v>
      </c>
      <c r="M58" s="150">
        <f t="shared" ref="M58:M79" si="13">M57/$C$18</f>
        <v>0</v>
      </c>
      <c r="N58" s="151">
        <f t="shared" ref="N58:N79" si="14">N57/$C$18</f>
        <v>0</v>
      </c>
    </row>
    <row r="59" spans="1:14">
      <c r="A59" s="169"/>
      <c r="B59" s="145" t="str">
        <f>Janeiro!H8</f>
        <v>Saúde</v>
      </c>
      <c r="C59" s="152">
        <f>SUM(C23,C40)</f>
        <v>0</v>
      </c>
      <c r="D59" s="152">
        <f t="shared" ref="D59:N59" si="15">SUM(D23,D40)</f>
        <v>0</v>
      </c>
      <c r="E59" s="152">
        <f t="shared" si="15"/>
        <v>0</v>
      </c>
      <c r="F59" s="152">
        <f t="shared" si="15"/>
        <v>0</v>
      </c>
      <c r="G59" s="152">
        <f t="shared" si="15"/>
        <v>0</v>
      </c>
      <c r="H59" s="152">
        <f t="shared" si="15"/>
        <v>0</v>
      </c>
      <c r="I59" s="152">
        <f t="shared" si="15"/>
        <v>0</v>
      </c>
      <c r="J59" s="152">
        <f t="shared" si="15"/>
        <v>0</v>
      </c>
      <c r="K59" s="152">
        <f t="shared" si="15"/>
        <v>0</v>
      </c>
      <c r="L59" s="152">
        <f t="shared" si="15"/>
        <v>0</v>
      </c>
      <c r="M59" s="152">
        <f t="shared" si="15"/>
        <v>0</v>
      </c>
      <c r="N59" s="153">
        <f t="shared" si="15"/>
        <v>0</v>
      </c>
    </row>
    <row r="60" spans="1:14">
      <c r="A60" s="169"/>
      <c r="B60" s="144" t="s">
        <v>20</v>
      </c>
      <c r="C60" s="150">
        <f>C59/$C$18</f>
        <v>0</v>
      </c>
      <c r="D60" s="150">
        <f t="shared" ref="D60:D79" si="16">D59/$C$18</f>
        <v>0</v>
      </c>
      <c r="E60" s="150">
        <f t="shared" ref="E60:E79" si="17">E59/$C$18</f>
        <v>0</v>
      </c>
      <c r="F60" s="150">
        <f t="shared" ref="F60:F79" si="18">F59/$C$18</f>
        <v>0</v>
      </c>
      <c r="G60" s="150">
        <f t="shared" ref="G60:G79" si="19">G59/$C$18</f>
        <v>0</v>
      </c>
      <c r="H60" s="150">
        <f t="shared" ref="H60:H79" si="20">H59/$C$18</f>
        <v>0</v>
      </c>
      <c r="I60" s="150">
        <f t="shared" ref="I60:I79" si="21">I59/$C$18</f>
        <v>0</v>
      </c>
      <c r="J60" s="150">
        <f t="shared" ref="J60:J79" si="22">J59/$C$18</f>
        <v>0</v>
      </c>
      <c r="K60" s="150">
        <f t="shared" ref="K60:K79" si="23">K59/$C$18</f>
        <v>0</v>
      </c>
      <c r="L60" s="150">
        <f t="shared" ref="L60:L79" si="24">L59/$C$18</f>
        <v>0</v>
      </c>
      <c r="M60" s="150">
        <f t="shared" ref="M60:M79" si="25">M59/$C$18</f>
        <v>0</v>
      </c>
      <c r="N60" s="151">
        <f t="shared" ref="N60:N79" si="26">N59/$C$18</f>
        <v>0</v>
      </c>
    </row>
    <row r="61" spans="1:14">
      <c r="A61" s="169"/>
      <c r="B61" s="145" t="str">
        <f>Janeiro!K8</f>
        <v>Impostos</v>
      </c>
      <c r="C61" s="152">
        <f>SUM(C24,C41)</f>
        <v>0</v>
      </c>
      <c r="D61" s="152">
        <f t="shared" ref="D61:N61" si="27">SUM(D24,D41)</f>
        <v>0</v>
      </c>
      <c r="E61" s="152">
        <f t="shared" si="27"/>
        <v>0</v>
      </c>
      <c r="F61" s="152">
        <f t="shared" si="27"/>
        <v>0</v>
      </c>
      <c r="G61" s="152">
        <f t="shared" si="27"/>
        <v>0</v>
      </c>
      <c r="H61" s="152">
        <f t="shared" si="27"/>
        <v>0</v>
      </c>
      <c r="I61" s="152">
        <f t="shared" si="27"/>
        <v>0</v>
      </c>
      <c r="J61" s="152">
        <f t="shared" si="27"/>
        <v>0</v>
      </c>
      <c r="K61" s="152">
        <f t="shared" si="27"/>
        <v>0</v>
      </c>
      <c r="L61" s="152">
        <f t="shared" si="27"/>
        <v>0</v>
      </c>
      <c r="M61" s="152">
        <f t="shared" si="27"/>
        <v>0</v>
      </c>
      <c r="N61" s="153">
        <f t="shared" si="27"/>
        <v>0</v>
      </c>
    </row>
    <row r="62" spans="1:14">
      <c r="A62" s="169"/>
      <c r="B62" s="144" t="s">
        <v>20</v>
      </c>
      <c r="C62" s="150">
        <f t="shared" ref="C62:C79" si="28">C61/$C$18</f>
        <v>0</v>
      </c>
      <c r="D62" s="150">
        <f t="shared" ref="D62:D79" si="29">D61/$C$18</f>
        <v>0</v>
      </c>
      <c r="E62" s="150">
        <f t="shared" ref="E62:E79" si="30">E61/$C$18</f>
        <v>0</v>
      </c>
      <c r="F62" s="150">
        <f t="shared" ref="F62:F79" si="31">F61/$C$18</f>
        <v>0</v>
      </c>
      <c r="G62" s="150">
        <f t="shared" ref="G62:G79" si="32">G61/$C$18</f>
        <v>0</v>
      </c>
      <c r="H62" s="150">
        <f t="shared" ref="H62:H79" si="33">H61/$C$18</f>
        <v>0</v>
      </c>
      <c r="I62" s="150">
        <f t="shared" ref="I62:I79" si="34">I61/$C$18</f>
        <v>0</v>
      </c>
      <c r="J62" s="150">
        <f t="shared" ref="J62:J79" si="35">J61/$C$18</f>
        <v>0</v>
      </c>
      <c r="K62" s="150">
        <f t="shared" ref="K62:K79" si="36">K61/$C$18</f>
        <v>0</v>
      </c>
      <c r="L62" s="150">
        <f t="shared" ref="L62:L79" si="37">L61/$C$18</f>
        <v>0</v>
      </c>
      <c r="M62" s="150">
        <f t="shared" ref="M62:M79" si="38">M61/$C$18</f>
        <v>0</v>
      </c>
      <c r="N62" s="151">
        <f t="shared" ref="N62:N79" si="39">N61/$C$18</f>
        <v>0</v>
      </c>
    </row>
    <row r="63" spans="1:14">
      <c r="A63" s="169"/>
      <c r="B63" s="145" t="str">
        <f>Janeiro!B14</f>
        <v>Transporte</v>
      </c>
      <c r="C63" s="152">
        <f>SUM(C25,C42)</f>
        <v>0</v>
      </c>
      <c r="D63" s="152">
        <f t="shared" ref="D63:N63" si="40">SUM(D25,D42)</f>
        <v>0</v>
      </c>
      <c r="E63" s="152">
        <f t="shared" si="40"/>
        <v>0</v>
      </c>
      <c r="F63" s="152">
        <f t="shared" si="40"/>
        <v>0</v>
      </c>
      <c r="G63" s="152">
        <f t="shared" si="40"/>
        <v>0</v>
      </c>
      <c r="H63" s="152">
        <f t="shared" si="40"/>
        <v>0</v>
      </c>
      <c r="I63" s="152">
        <f t="shared" si="40"/>
        <v>0</v>
      </c>
      <c r="J63" s="152">
        <f t="shared" si="40"/>
        <v>0</v>
      </c>
      <c r="K63" s="152">
        <f t="shared" si="40"/>
        <v>0</v>
      </c>
      <c r="L63" s="152">
        <f t="shared" si="40"/>
        <v>0</v>
      </c>
      <c r="M63" s="152">
        <f t="shared" si="40"/>
        <v>0</v>
      </c>
      <c r="N63" s="153">
        <f t="shared" si="40"/>
        <v>0</v>
      </c>
    </row>
    <row r="64" spans="1:14">
      <c r="A64" s="169"/>
      <c r="B64" s="144" t="s">
        <v>20</v>
      </c>
      <c r="C64" s="150">
        <f t="shared" ref="C64:C79" si="41">C63/$C$18</f>
        <v>0</v>
      </c>
      <c r="D64" s="150">
        <f t="shared" ref="D64:D79" si="42">D63/$C$18</f>
        <v>0</v>
      </c>
      <c r="E64" s="150">
        <f t="shared" ref="E64:E79" si="43">E63/$C$18</f>
        <v>0</v>
      </c>
      <c r="F64" s="150">
        <f t="shared" ref="F64:F79" si="44">F63/$C$18</f>
        <v>0</v>
      </c>
      <c r="G64" s="150">
        <f t="shared" ref="G64:G79" si="45">G63/$C$18</f>
        <v>0</v>
      </c>
      <c r="H64" s="150">
        <f t="shared" ref="H64:H79" si="46">H63/$C$18</f>
        <v>0</v>
      </c>
      <c r="I64" s="150">
        <f t="shared" ref="I64:I79" si="47">I63/$C$18</f>
        <v>0</v>
      </c>
      <c r="J64" s="150">
        <f t="shared" ref="J64:J79" si="48">J63/$C$18</f>
        <v>0</v>
      </c>
      <c r="K64" s="150">
        <f t="shared" ref="K64:K79" si="49">K63/$C$18</f>
        <v>0</v>
      </c>
      <c r="L64" s="150">
        <f t="shared" ref="L64:L79" si="50">L63/$C$18</f>
        <v>0</v>
      </c>
      <c r="M64" s="150">
        <f t="shared" ref="M64:M79" si="51">M63/$C$18</f>
        <v>0</v>
      </c>
      <c r="N64" s="151">
        <f t="shared" ref="N64:N79" si="52">N63/$C$18</f>
        <v>0</v>
      </c>
    </row>
    <row r="65" spans="1:14">
      <c r="A65" s="169"/>
      <c r="B65" s="145" t="str">
        <f>Janeiro!E14</f>
        <v>Entretenimento</v>
      </c>
      <c r="C65" s="152">
        <f>SUM(C26,C43)</f>
        <v>0</v>
      </c>
      <c r="D65" s="152">
        <f t="shared" ref="D65:N65" si="53">SUM(D26,D43)</f>
        <v>0</v>
      </c>
      <c r="E65" s="152">
        <f t="shared" si="53"/>
        <v>0</v>
      </c>
      <c r="F65" s="152">
        <f t="shared" si="53"/>
        <v>0</v>
      </c>
      <c r="G65" s="152">
        <f t="shared" si="53"/>
        <v>0</v>
      </c>
      <c r="H65" s="152">
        <f t="shared" si="53"/>
        <v>0</v>
      </c>
      <c r="I65" s="152">
        <f t="shared" si="53"/>
        <v>0</v>
      </c>
      <c r="J65" s="152">
        <f t="shared" si="53"/>
        <v>0</v>
      </c>
      <c r="K65" s="152">
        <f t="shared" si="53"/>
        <v>0</v>
      </c>
      <c r="L65" s="152">
        <f t="shared" si="53"/>
        <v>0</v>
      </c>
      <c r="M65" s="152">
        <f t="shared" si="53"/>
        <v>0</v>
      </c>
      <c r="N65" s="153">
        <f t="shared" si="53"/>
        <v>0</v>
      </c>
    </row>
    <row r="66" spans="1:14">
      <c r="A66" s="169"/>
      <c r="B66" s="144" t="s">
        <v>20</v>
      </c>
      <c r="C66" s="150">
        <f t="shared" ref="C66:C79" si="54">C65/$C$18</f>
        <v>0</v>
      </c>
      <c r="D66" s="150">
        <f t="shared" ref="D66:D79" si="55">D65/$C$18</f>
        <v>0</v>
      </c>
      <c r="E66" s="150">
        <f t="shared" ref="E66:E79" si="56">E65/$C$18</f>
        <v>0</v>
      </c>
      <c r="F66" s="150">
        <f t="shared" ref="F66:F79" si="57">F65/$C$18</f>
        <v>0</v>
      </c>
      <c r="G66" s="150">
        <f t="shared" ref="G66:G79" si="58">G65/$C$18</f>
        <v>0</v>
      </c>
      <c r="H66" s="150">
        <f t="shared" ref="H66:H79" si="59">H65/$C$18</f>
        <v>0</v>
      </c>
      <c r="I66" s="150">
        <f t="shared" ref="I66:I79" si="60">I65/$C$18</f>
        <v>0</v>
      </c>
      <c r="J66" s="150">
        <f t="shared" ref="J66:J79" si="61">J65/$C$18</f>
        <v>0</v>
      </c>
      <c r="K66" s="150">
        <f t="shared" ref="K66:K79" si="62">K65/$C$18</f>
        <v>0</v>
      </c>
      <c r="L66" s="150">
        <f t="shared" ref="L66:L79" si="63">L65/$C$18</f>
        <v>0</v>
      </c>
      <c r="M66" s="150">
        <f t="shared" ref="M66:M79" si="64">M65/$C$18</f>
        <v>0</v>
      </c>
      <c r="N66" s="151">
        <f t="shared" ref="N66:N79" si="65">N65/$C$18</f>
        <v>0</v>
      </c>
    </row>
    <row r="67" spans="1:14">
      <c r="A67" s="169"/>
      <c r="B67" s="145" t="str">
        <f>Janeiro!H14</f>
        <v>Investimento</v>
      </c>
      <c r="C67" s="152">
        <f>SUM(C27,C44)</f>
        <v>0</v>
      </c>
      <c r="D67" s="152">
        <f t="shared" ref="D67:N67" si="66">SUM(D27,D44)</f>
        <v>0</v>
      </c>
      <c r="E67" s="152">
        <f t="shared" si="66"/>
        <v>0</v>
      </c>
      <c r="F67" s="152">
        <f t="shared" si="66"/>
        <v>0</v>
      </c>
      <c r="G67" s="152">
        <f t="shared" si="66"/>
        <v>0</v>
      </c>
      <c r="H67" s="152">
        <f t="shared" si="66"/>
        <v>0</v>
      </c>
      <c r="I67" s="152">
        <f t="shared" si="66"/>
        <v>0</v>
      </c>
      <c r="J67" s="152">
        <f t="shared" si="66"/>
        <v>0</v>
      </c>
      <c r="K67" s="152">
        <f t="shared" si="66"/>
        <v>0</v>
      </c>
      <c r="L67" s="152">
        <f t="shared" si="66"/>
        <v>0</v>
      </c>
      <c r="M67" s="152">
        <f t="shared" si="66"/>
        <v>0</v>
      </c>
      <c r="N67" s="153">
        <f t="shared" si="66"/>
        <v>0</v>
      </c>
    </row>
    <row r="68" spans="1:14">
      <c r="A68" s="169"/>
      <c r="B68" s="144" t="s">
        <v>20</v>
      </c>
      <c r="C68" s="150">
        <f t="shared" ref="C68:C79" si="67">C67/$C$18</f>
        <v>0</v>
      </c>
      <c r="D68" s="150">
        <f t="shared" ref="D68:D79" si="68">D67/$C$18</f>
        <v>0</v>
      </c>
      <c r="E68" s="150">
        <f t="shared" ref="E68:E79" si="69">E67/$C$18</f>
        <v>0</v>
      </c>
      <c r="F68" s="150">
        <f t="shared" ref="F68:F79" si="70">F67/$C$18</f>
        <v>0</v>
      </c>
      <c r="G68" s="150">
        <f t="shared" ref="G68:G79" si="71">G67/$C$18</f>
        <v>0</v>
      </c>
      <c r="H68" s="150">
        <f t="shared" ref="H68:H79" si="72">H67/$C$18</f>
        <v>0</v>
      </c>
      <c r="I68" s="150">
        <f t="shared" ref="I68:I79" si="73">I67/$C$18</f>
        <v>0</v>
      </c>
      <c r="J68" s="150">
        <f t="shared" ref="J68:J79" si="74">J67/$C$18</f>
        <v>0</v>
      </c>
      <c r="K68" s="150">
        <f t="shared" ref="K68:K79" si="75">K67/$C$18</f>
        <v>0</v>
      </c>
      <c r="L68" s="150">
        <f t="shared" ref="L68:L79" si="76">L67/$C$18</f>
        <v>0</v>
      </c>
      <c r="M68" s="150">
        <f t="shared" ref="M68:M79" si="77">M67/$C$18</f>
        <v>0</v>
      </c>
      <c r="N68" s="151">
        <f t="shared" ref="N68:N79" si="78">N67/$C$18</f>
        <v>0</v>
      </c>
    </row>
    <row r="69" spans="1:14">
      <c r="A69" s="169"/>
      <c r="B69" s="145" t="str">
        <f>Janeiro!K14</f>
        <v>Viagens</v>
      </c>
      <c r="C69" s="152">
        <f>SUM(C28,C45)</f>
        <v>0</v>
      </c>
      <c r="D69" s="152">
        <f t="shared" ref="D69:N69" si="79">SUM(D28,D45)</f>
        <v>0</v>
      </c>
      <c r="E69" s="152">
        <f t="shared" si="79"/>
        <v>0</v>
      </c>
      <c r="F69" s="152">
        <f t="shared" si="79"/>
        <v>0</v>
      </c>
      <c r="G69" s="152">
        <f t="shared" si="79"/>
        <v>0</v>
      </c>
      <c r="H69" s="152">
        <f t="shared" si="79"/>
        <v>0</v>
      </c>
      <c r="I69" s="152">
        <f t="shared" si="79"/>
        <v>0</v>
      </c>
      <c r="J69" s="152">
        <f t="shared" si="79"/>
        <v>0</v>
      </c>
      <c r="K69" s="152">
        <f t="shared" si="79"/>
        <v>0</v>
      </c>
      <c r="L69" s="152">
        <f t="shared" si="79"/>
        <v>0</v>
      </c>
      <c r="M69" s="152">
        <f t="shared" si="79"/>
        <v>0</v>
      </c>
      <c r="N69" s="153">
        <f t="shared" si="79"/>
        <v>0</v>
      </c>
    </row>
    <row r="70" spans="1:14">
      <c r="A70" s="169"/>
      <c r="B70" s="144" t="s">
        <v>20</v>
      </c>
      <c r="C70" s="150">
        <f t="shared" ref="C70:C79" si="80">C69/$C$18</f>
        <v>0</v>
      </c>
      <c r="D70" s="150">
        <f t="shared" ref="D70:D79" si="81">D69/$C$18</f>
        <v>0</v>
      </c>
      <c r="E70" s="150">
        <f t="shared" ref="E70:E79" si="82">E69/$C$18</f>
        <v>0</v>
      </c>
      <c r="F70" s="150">
        <f t="shared" ref="F70:F79" si="83">F69/$C$18</f>
        <v>0</v>
      </c>
      <c r="G70" s="150">
        <f t="shared" ref="G70:G79" si="84">G69/$C$18</f>
        <v>0</v>
      </c>
      <c r="H70" s="150">
        <f t="shared" ref="H70:H79" si="85">H69/$C$18</f>
        <v>0</v>
      </c>
      <c r="I70" s="150">
        <f t="shared" ref="I70:I79" si="86">I69/$C$18</f>
        <v>0</v>
      </c>
      <c r="J70" s="150">
        <f t="shared" ref="J70:J79" si="87">J69/$C$18</f>
        <v>0</v>
      </c>
      <c r="K70" s="150">
        <f t="shared" ref="K70:K79" si="88">K69/$C$18</f>
        <v>0</v>
      </c>
      <c r="L70" s="150">
        <f t="shared" ref="L70:L79" si="89">L69/$C$18</f>
        <v>0</v>
      </c>
      <c r="M70" s="150">
        <f t="shared" ref="M70:M79" si="90">M69/$C$18</f>
        <v>0</v>
      </c>
      <c r="N70" s="151">
        <f t="shared" ref="N70:N79" si="91">N69/$C$18</f>
        <v>0</v>
      </c>
    </row>
    <row r="71" spans="1:14">
      <c r="A71" s="169"/>
      <c r="B71" s="145" t="str">
        <f>Janeiro!B20</f>
        <v>Prevenção</v>
      </c>
      <c r="C71" s="152">
        <f>SUM(C29,C46)</f>
        <v>0</v>
      </c>
      <c r="D71" s="152">
        <f t="shared" ref="D71:N71" si="92">SUM(D29,D46)</f>
        <v>0</v>
      </c>
      <c r="E71" s="152">
        <f t="shared" si="92"/>
        <v>0</v>
      </c>
      <c r="F71" s="152">
        <f t="shared" si="92"/>
        <v>0</v>
      </c>
      <c r="G71" s="152">
        <f t="shared" si="92"/>
        <v>0</v>
      </c>
      <c r="H71" s="152">
        <f t="shared" si="92"/>
        <v>0</v>
      </c>
      <c r="I71" s="152">
        <f t="shared" si="92"/>
        <v>0</v>
      </c>
      <c r="J71" s="152">
        <f t="shared" si="92"/>
        <v>0</v>
      </c>
      <c r="K71" s="152">
        <f t="shared" si="92"/>
        <v>0</v>
      </c>
      <c r="L71" s="152">
        <f t="shared" si="92"/>
        <v>0</v>
      </c>
      <c r="M71" s="152">
        <f t="shared" si="92"/>
        <v>0</v>
      </c>
      <c r="N71" s="153">
        <f t="shared" si="92"/>
        <v>0</v>
      </c>
    </row>
    <row r="72" spans="1:14">
      <c r="A72" s="169"/>
      <c r="B72" s="144" t="s">
        <v>20</v>
      </c>
      <c r="C72" s="150">
        <f t="shared" ref="C72:C79" si="93">C71/$C$18</f>
        <v>0</v>
      </c>
      <c r="D72" s="150">
        <f t="shared" ref="D72:D79" si="94">D71/$C$18</f>
        <v>0</v>
      </c>
      <c r="E72" s="150">
        <f t="shared" ref="E72:E79" si="95">E71/$C$18</f>
        <v>0</v>
      </c>
      <c r="F72" s="150">
        <f t="shared" ref="F72:F79" si="96">F71/$C$18</f>
        <v>0</v>
      </c>
      <c r="G72" s="150">
        <f t="shared" ref="G72:G79" si="97">G71/$C$18</f>
        <v>0</v>
      </c>
      <c r="H72" s="150">
        <f t="shared" ref="H72:H79" si="98">H71/$C$18</f>
        <v>0</v>
      </c>
      <c r="I72" s="150">
        <f t="shared" ref="I72:I79" si="99">I71/$C$18</f>
        <v>0</v>
      </c>
      <c r="J72" s="150">
        <f t="shared" ref="J72:J79" si="100">J71/$C$18</f>
        <v>0</v>
      </c>
      <c r="K72" s="150">
        <f t="shared" ref="K72:K79" si="101">K71/$C$18</f>
        <v>0</v>
      </c>
      <c r="L72" s="150">
        <f t="shared" ref="L72:L79" si="102">L71/$C$18</f>
        <v>0</v>
      </c>
      <c r="M72" s="150">
        <f t="shared" ref="M72:M79" si="103">M71/$C$18</f>
        <v>0</v>
      </c>
      <c r="N72" s="151">
        <f t="shared" ref="N72:N79" si="104">N71/$C$18</f>
        <v>0</v>
      </c>
    </row>
    <row r="73" spans="1:14">
      <c r="A73" s="169"/>
      <c r="B73" s="145" t="str">
        <f>Janeiro!E20</f>
        <v>Manutenção</v>
      </c>
      <c r="C73" s="152">
        <f>SUM(C30,C47)</f>
        <v>0</v>
      </c>
      <c r="D73" s="152">
        <f t="shared" ref="D73:N73" si="105">SUM(D30,D47)</f>
        <v>0</v>
      </c>
      <c r="E73" s="152">
        <f t="shared" si="105"/>
        <v>0</v>
      </c>
      <c r="F73" s="152">
        <f t="shared" si="105"/>
        <v>0</v>
      </c>
      <c r="G73" s="152">
        <f t="shared" si="105"/>
        <v>0</v>
      </c>
      <c r="H73" s="152">
        <f t="shared" si="105"/>
        <v>0</v>
      </c>
      <c r="I73" s="152">
        <f t="shared" si="105"/>
        <v>0</v>
      </c>
      <c r="J73" s="152">
        <f t="shared" si="105"/>
        <v>0</v>
      </c>
      <c r="K73" s="152">
        <f t="shared" si="105"/>
        <v>0</v>
      </c>
      <c r="L73" s="152">
        <f t="shared" si="105"/>
        <v>0</v>
      </c>
      <c r="M73" s="152">
        <f t="shared" si="105"/>
        <v>0</v>
      </c>
      <c r="N73" s="153">
        <f t="shared" si="105"/>
        <v>0</v>
      </c>
    </row>
    <row r="74" spans="1:14">
      <c r="A74" s="169"/>
      <c r="B74" s="144" t="s">
        <v>20</v>
      </c>
      <c r="C74" s="150">
        <f t="shared" ref="C74:C79" si="106">C73/$C$18</f>
        <v>0</v>
      </c>
      <c r="D74" s="150">
        <f t="shared" ref="D74:D79" si="107">D73/$C$18</f>
        <v>0</v>
      </c>
      <c r="E74" s="150">
        <f t="shared" ref="E74:E79" si="108">E73/$C$18</f>
        <v>0</v>
      </c>
      <c r="F74" s="150">
        <f t="shared" ref="F74:F79" si="109">F73/$C$18</f>
        <v>0</v>
      </c>
      <c r="G74" s="150">
        <f t="shared" ref="G74:G79" si="110">G73/$C$18</f>
        <v>0</v>
      </c>
      <c r="H74" s="150">
        <f t="shared" ref="H74:H79" si="111">H73/$C$18</f>
        <v>0</v>
      </c>
      <c r="I74" s="150">
        <f t="shared" ref="I74:I79" si="112">I73/$C$18</f>
        <v>0</v>
      </c>
      <c r="J74" s="150">
        <f t="shared" ref="J74:J79" si="113">J73/$C$18</f>
        <v>0</v>
      </c>
      <c r="K74" s="150">
        <f t="shared" ref="K74:K79" si="114">K73/$C$18</f>
        <v>0</v>
      </c>
      <c r="L74" s="150">
        <f t="shared" ref="L74:L79" si="115">L73/$C$18</f>
        <v>0</v>
      </c>
      <c r="M74" s="150">
        <f t="shared" ref="M74:M79" si="116">M73/$C$18</f>
        <v>0</v>
      </c>
      <c r="N74" s="151">
        <f t="shared" ref="N74:N79" si="117">N73/$C$18</f>
        <v>0</v>
      </c>
    </row>
    <row r="75" spans="1:14">
      <c r="A75" s="169"/>
      <c r="B75" s="145" t="str">
        <f>Janeiro!H20</f>
        <v>X</v>
      </c>
      <c r="C75" s="152">
        <f>SUM(C31,C48)</f>
        <v>0</v>
      </c>
      <c r="D75" s="152">
        <f t="shared" ref="D75:N75" si="118">SUM(D31,D48)</f>
        <v>0</v>
      </c>
      <c r="E75" s="152">
        <f t="shared" si="118"/>
        <v>0</v>
      </c>
      <c r="F75" s="152">
        <f t="shared" si="118"/>
        <v>0</v>
      </c>
      <c r="G75" s="152">
        <f t="shared" si="118"/>
        <v>0</v>
      </c>
      <c r="H75" s="152">
        <f t="shared" si="118"/>
        <v>0</v>
      </c>
      <c r="I75" s="152">
        <f t="shared" si="118"/>
        <v>0</v>
      </c>
      <c r="J75" s="152">
        <f t="shared" si="118"/>
        <v>0</v>
      </c>
      <c r="K75" s="152">
        <f t="shared" si="118"/>
        <v>0</v>
      </c>
      <c r="L75" s="152">
        <f t="shared" si="118"/>
        <v>0</v>
      </c>
      <c r="M75" s="152">
        <f t="shared" si="118"/>
        <v>0</v>
      </c>
      <c r="N75" s="153">
        <f t="shared" si="118"/>
        <v>0</v>
      </c>
    </row>
    <row r="76" spans="1:14">
      <c r="A76" s="169"/>
      <c r="B76" s="144" t="s">
        <v>20</v>
      </c>
      <c r="C76" s="150">
        <f t="shared" ref="C76:C79" si="119">C75/$C$18</f>
        <v>0</v>
      </c>
      <c r="D76" s="150">
        <f t="shared" ref="D76:D79" si="120">D75/$C$18</f>
        <v>0</v>
      </c>
      <c r="E76" s="150">
        <f t="shared" ref="E76:E79" si="121">E75/$C$18</f>
        <v>0</v>
      </c>
      <c r="F76" s="150">
        <f t="shared" ref="F76:F79" si="122">F75/$C$18</f>
        <v>0</v>
      </c>
      <c r="G76" s="150">
        <f t="shared" ref="G76:G79" si="123">G75/$C$18</f>
        <v>0</v>
      </c>
      <c r="H76" s="150">
        <f t="shared" ref="H76:H79" si="124">H75/$C$18</f>
        <v>0</v>
      </c>
      <c r="I76" s="150">
        <f t="shared" ref="I76:I79" si="125">I75/$C$18</f>
        <v>0</v>
      </c>
      <c r="J76" s="150">
        <f t="shared" ref="J76:J79" si="126">J75/$C$18</f>
        <v>0</v>
      </c>
      <c r="K76" s="150">
        <f t="shared" ref="K76:K79" si="127">K75/$C$18</f>
        <v>0</v>
      </c>
      <c r="L76" s="150">
        <f t="shared" ref="L76:L79" si="128">L75/$C$18</f>
        <v>0</v>
      </c>
      <c r="M76" s="150">
        <f t="shared" ref="M76:M79" si="129">M75/$C$18</f>
        <v>0</v>
      </c>
      <c r="N76" s="151">
        <f t="shared" ref="N76:N79" si="130">N75/$C$18</f>
        <v>0</v>
      </c>
    </row>
    <row r="77" spans="1:14">
      <c r="A77" s="169"/>
      <c r="B77" s="145" t="str">
        <f>Janeiro!K20</f>
        <v>Outros</v>
      </c>
      <c r="C77" s="152">
        <f>SUM(C32,C49)</f>
        <v>0</v>
      </c>
      <c r="D77" s="152">
        <f t="shared" ref="D77:N77" si="131">SUM(D32,D49)</f>
        <v>0</v>
      </c>
      <c r="E77" s="152">
        <f t="shared" si="131"/>
        <v>0</v>
      </c>
      <c r="F77" s="152">
        <f t="shared" si="131"/>
        <v>0</v>
      </c>
      <c r="G77" s="152">
        <f t="shared" si="131"/>
        <v>0</v>
      </c>
      <c r="H77" s="152">
        <f t="shared" si="131"/>
        <v>0</v>
      </c>
      <c r="I77" s="152">
        <f t="shared" si="131"/>
        <v>0</v>
      </c>
      <c r="J77" s="152">
        <f t="shared" si="131"/>
        <v>0</v>
      </c>
      <c r="K77" s="152">
        <f t="shared" si="131"/>
        <v>0</v>
      </c>
      <c r="L77" s="152">
        <f t="shared" si="131"/>
        <v>0</v>
      </c>
      <c r="M77" s="152">
        <f t="shared" si="131"/>
        <v>0</v>
      </c>
      <c r="N77" s="153">
        <f t="shared" si="131"/>
        <v>0</v>
      </c>
    </row>
    <row r="78" spans="1:14" ht="13.5" thickBot="1">
      <c r="A78" s="170"/>
      <c r="B78" s="147" t="s">
        <v>20</v>
      </c>
      <c r="C78" s="154">
        <f t="shared" ref="C78:C79" si="132">C77/$C$18</f>
        <v>0</v>
      </c>
      <c r="D78" s="154">
        <f t="shared" ref="D78:D79" si="133">D77/$C$18</f>
        <v>0</v>
      </c>
      <c r="E78" s="154">
        <f t="shared" ref="E78:E79" si="134">E77/$C$18</f>
        <v>0</v>
      </c>
      <c r="F78" s="154">
        <f t="shared" ref="F78:F79" si="135">F77/$C$18</f>
        <v>0</v>
      </c>
      <c r="G78" s="154">
        <f t="shared" ref="G78:G79" si="136">G77/$C$18</f>
        <v>0</v>
      </c>
      <c r="H78" s="154">
        <f t="shared" ref="H78:H79" si="137">H77/$C$18</f>
        <v>0</v>
      </c>
      <c r="I78" s="154">
        <f t="shared" ref="I78:I79" si="138">I77/$C$18</f>
        <v>0</v>
      </c>
      <c r="J78" s="154">
        <f t="shared" ref="J78:J79" si="139">J77/$C$18</f>
        <v>0</v>
      </c>
      <c r="K78" s="154">
        <f t="shared" ref="K78:K79" si="140">K77/$C$18</f>
        <v>0</v>
      </c>
      <c r="L78" s="154">
        <f t="shared" ref="L78:L79" si="141">L77/$C$18</f>
        <v>0</v>
      </c>
      <c r="M78" s="154">
        <f t="shared" ref="M78:M79" si="142">M77/$C$18</f>
        <v>0</v>
      </c>
      <c r="N78" s="155">
        <f t="shared" ref="N78:N79" si="143">N77/$C$18</f>
        <v>0</v>
      </c>
    </row>
    <row r="79" spans="1:14">
      <c r="B79"/>
      <c r="E79"/>
      <c r="F79"/>
      <c r="G79"/>
      <c r="H79"/>
      <c r="I79"/>
      <c r="J79"/>
      <c r="K79"/>
      <c r="L79"/>
      <c r="M79"/>
      <c r="N79"/>
    </row>
    <row r="80" spans="1:14" ht="12.75" customHeight="1" thickBot="1"/>
    <row r="81" spans="1:14" ht="12.75" customHeight="1">
      <c r="A81" s="165" t="s">
        <v>21</v>
      </c>
      <c r="B81" s="108" t="str">
        <f>Janeiro!U7</f>
        <v>Day Trade</v>
      </c>
      <c r="C81" s="75">
        <f>Janeiro!W7</f>
        <v>0</v>
      </c>
      <c r="D81" s="75">
        <f>Fevereiro!W7</f>
        <v>0</v>
      </c>
      <c r="E81" s="75">
        <f>Março!W7</f>
        <v>0</v>
      </c>
      <c r="F81" s="75">
        <f>Abril!W7</f>
        <v>0</v>
      </c>
      <c r="G81" s="75">
        <f>Maio!W7</f>
        <v>0</v>
      </c>
      <c r="H81" s="75">
        <f>Junho!W7</f>
        <v>0</v>
      </c>
      <c r="I81" s="75">
        <f>Julho!W7</f>
        <v>0</v>
      </c>
      <c r="J81" s="75">
        <f>Agosto!W7</f>
        <v>0</v>
      </c>
      <c r="K81" s="75">
        <f>Setembro!W7</f>
        <v>0</v>
      </c>
      <c r="L81" s="75">
        <f>Outubro!W7</f>
        <v>0</v>
      </c>
      <c r="M81" s="75">
        <f>Novembro!W7</f>
        <v>0</v>
      </c>
      <c r="N81" s="76">
        <f>Dezembro!W7</f>
        <v>0</v>
      </c>
    </row>
    <row r="82" spans="1:14" ht="12.75" customHeight="1">
      <c r="A82" s="166"/>
      <c r="B82" s="109" t="str">
        <f>Janeiro!U8</f>
        <v>Ações</v>
      </c>
      <c r="C82" s="2">
        <f>Janeiro!W8</f>
        <v>0</v>
      </c>
      <c r="D82" s="2">
        <f>Fevereiro!W8</f>
        <v>0</v>
      </c>
      <c r="E82" s="2">
        <f>Março!W8</f>
        <v>0</v>
      </c>
      <c r="F82" s="2">
        <f>Abril!W8</f>
        <v>0</v>
      </c>
      <c r="G82" s="2">
        <f>Maio!W8</f>
        <v>0</v>
      </c>
      <c r="H82" s="2">
        <f>Junho!W8</f>
        <v>0</v>
      </c>
      <c r="I82" s="2">
        <f>Julho!W8</f>
        <v>0</v>
      </c>
      <c r="J82" s="2">
        <f>Agosto!W8</f>
        <v>0</v>
      </c>
      <c r="K82" s="2">
        <f>Setembro!W8</f>
        <v>0</v>
      </c>
      <c r="L82" s="2">
        <f>Outubro!W8</f>
        <v>0</v>
      </c>
      <c r="M82" s="2">
        <f>Novembro!W8</f>
        <v>0</v>
      </c>
      <c r="N82" s="77">
        <f>Dezembro!W8</f>
        <v>0</v>
      </c>
    </row>
    <row r="83" spans="1:14" ht="12.75" customHeight="1">
      <c r="A83" s="166"/>
      <c r="B83" s="109" t="str">
        <f>Janeiro!U9</f>
        <v>Previdência</v>
      </c>
      <c r="C83" s="2">
        <f>Janeiro!W9</f>
        <v>0</v>
      </c>
      <c r="D83" s="2">
        <f>Fevereiro!W9</f>
        <v>0</v>
      </c>
      <c r="E83" s="2">
        <f>Março!W9</f>
        <v>0</v>
      </c>
      <c r="F83" s="2">
        <f>Abril!W9</f>
        <v>0</v>
      </c>
      <c r="G83" s="2">
        <f>Maio!W9</f>
        <v>0</v>
      </c>
      <c r="H83" s="2">
        <f>Junho!W9</f>
        <v>0</v>
      </c>
      <c r="I83" s="2">
        <f>Julho!W9</f>
        <v>0</v>
      </c>
      <c r="J83" s="2">
        <f>Agosto!W9</f>
        <v>0</v>
      </c>
      <c r="K83" s="2">
        <f>Setembro!W9</f>
        <v>0</v>
      </c>
      <c r="L83" s="2">
        <f>Outubro!W9</f>
        <v>0</v>
      </c>
      <c r="M83" s="2">
        <f>Novembro!W9</f>
        <v>0</v>
      </c>
      <c r="N83" s="77">
        <f>Dezembro!W9</f>
        <v>0</v>
      </c>
    </row>
    <row r="84" spans="1:14" ht="12.75" customHeight="1">
      <c r="A84" s="166"/>
      <c r="B84" s="109" t="str">
        <f>Janeiro!U10</f>
        <v>Renda Fixa</v>
      </c>
      <c r="C84" s="2">
        <f>Janeiro!W10</f>
        <v>0</v>
      </c>
      <c r="D84" s="2">
        <f>Fevereiro!W10</f>
        <v>0</v>
      </c>
      <c r="E84" s="2">
        <f>Março!W10</f>
        <v>0</v>
      </c>
      <c r="F84" s="2">
        <f>Abril!W10</f>
        <v>0</v>
      </c>
      <c r="G84" s="2">
        <f>Maio!W10</f>
        <v>0</v>
      </c>
      <c r="H84" s="2">
        <f>Junho!W10</f>
        <v>0</v>
      </c>
      <c r="I84" s="2">
        <f>Julho!W10</f>
        <v>0</v>
      </c>
      <c r="J84" s="2">
        <f>Agosto!W10</f>
        <v>0</v>
      </c>
      <c r="K84" s="2">
        <f>Setembro!W10</f>
        <v>0</v>
      </c>
      <c r="L84" s="2">
        <f>Outubro!W10</f>
        <v>0</v>
      </c>
      <c r="M84" s="2">
        <f>Novembro!W10</f>
        <v>0</v>
      </c>
      <c r="N84" s="77">
        <f>Dezembro!W10</f>
        <v>0</v>
      </c>
    </row>
    <row r="85" spans="1:14" ht="12.75" customHeight="1">
      <c r="A85" s="166"/>
      <c r="B85" s="109" t="str">
        <f>Janeiro!U11</f>
        <v>-</v>
      </c>
      <c r="C85" s="2">
        <f>Janeiro!W11</f>
        <v>0</v>
      </c>
      <c r="D85" s="2">
        <f>Fevereiro!W11</f>
        <v>0</v>
      </c>
      <c r="E85" s="2">
        <f>Março!W11</f>
        <v>0</v>
      </c>
      <c r="F85" s="2">
        <f>Abril!W11</f>
        <v>0</v>
      </c>
      <c r="G85" s="2">
        <f>Maio!W11</f>
        <v>0</v>
      </c>
      <c r="H85" s="2">
        <f>Junho!W11</f>
        <v>0</v>
      </c>
      <c r="I85" s="2">
        <f>Julho!W11</f>
        <v>0</v>
      </c>
      <c r="J85" s="2">
        <f>Agosto!W11</f>
        <v>0</v>
      </c>
      <c r="K85" s="2">
        <f>Setembro!W11</f>
        <v>0</v>
      </c>
      <c r="L85" s="2">
        <f>Outubro!W11</f>
        <v>0</v>
      </c>
      <c r="M85" s="2">
        <f>Novembro!W11</f>
        <v>0</v>
      </c>
      <c r="N85" s="77">
        <f>Dezembro!W11</f>
        <v>0</v>
      </c>
    </row>
    <row r="86" spans="1:14" ht="12.75" customHeight="1" thickBot="1">
      <c r="A86" s="166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2"/>
    </row>
    <row r="87" spans="1:14">
      <c r="A87" s="166"/>
      <c r="B87" s="103" t="s">
        <v>14</v>
      </c>
      <c r="C87" s="104">
        <f t="shared" ref="C87:N87" si="144">SUM(C81:C85)</f>
        <v>0</v>
      </c>
      <c r="D87" s="104">
        <f t="shared" si="144"/>
        <v>0</v>
      </c>
      <c r="E87" s="104">
        <f t="shared" si="144"/>
        <v>0</v>
      </c>
      <c r="F87" s="104">
        <f t="shared" si="144"/>
        <v>0</v>
      </c>
      <c r="G87" s="104">
        <f t="shared" si="144"/>
        <v>0</v>
      </c>
      <c r="H87" s="104">
        <f t="shared" si="144"/>
        <v>0</v>
      </c>
      <c r="I87" s="104">
        <f t="shared" si="144"/>
        <v>0</v>
      </c>
      <c r="J87" s="104">
        <f t="shared" si="144"/>
        <v>0</v>
      </c>
      <c r="K87" s="104">
        <f t="shared" si="144"/>
        <v>0</v>
      </c>
      <c r="L87" s="104">
        <f t="shared" si="144"/>
        <v>0</v>
      </c>
      <c r="M87" s="104">
        <f t="shared" si="144"/>
        <v>0</v>
      </c>
      <c r="N87" s="105">
        <f t="shared" si="144"/>
        <v>0</v>
      </c>
    </row>
    <row r="88" spans="1:14">
      <c r="A88" s="166"/>
      <c r="B88" s="106" t="s">
        <v>17</v>
      </c>
      <c r="C88" s="99" t="e">
        <f>C87/#REF!</f>
        <v>#REF!</v>
      </c>
      <c r="D88" s="99" t="e">
        <f>D87/#REF!</f>
        <v>#REF!</v>
      </c>
      <c r="E88" s="99" t="e">
        <f>E87/#REF!</f>
        <v>#REF!</v>
      </c>
      <c r="F88" s="99" t="e">
        <f>F87/#REF!</f>
        <v>#REF!</v>
      </c>
      <c r="G88" s="99" t="e">
        <f>G87/#REF!</f>
        <v>#REF!</v>
      </c>
      <c r="H88" s="99" t="e">
        <f>H87/#REF!</f>
        <v>#REF!</v>
      </c>
      <c r="I88" s="99" t="e">
        <f>I87/#REF!</f>
        <v>#REF!</v>
      </c>
      <c r="J88" s="99" t="e">
        <f>J87/#REF!</f>
        <v>#REF!</v>
      </c>
      <c r="K88" s="99" t="e">
        <f>K87/#REF!</f>
        <v>#REF!</v>
      </c>
      <c r="L88" s="99" t="e">
        <f>L87/#REF!</f>
        <v>#REF!</v>
      </c>
      <c r="M88" s="99" t="e">
        <f>M87/#REF!</f>
        <v>#REF!</v>
      </c>
      <c r="N88" s="100" t="e">
        <f>N87/#REF!</f>
        <v>#REF!</v>
      </c>
    </row>
    <row r="89" spans="1:14" ht="13.5" thickBot="1">
      <c r="A89" s="167"/>
      <c r="B89" s="107" t="s">
        <v>22</v>
      </c>
      <c r="C89" s="101" cm="1">
        <f t="array" ref="C89">SUM(Geral!C87+(Geral!V25:V25))</f>
        <v>0</v>
      </c>
      <c r="D89" s="101">
        <f>SUM(C89+D87)</f>
        <v>0</v>
      </c>
      <c r="E89" s="101">
        <f>SUM(D89+E87)</f>
        <v>0</v>
      </c>
      <c r="F89" s="101">
        <f t="shared" ref="F89:N89" si="145">SUM(E89+F87)</f>
        <v>0</v>
      </c>
      <c r="G89" s="101">
        <f t="shared" si="145"/>
        <v>0</v>
      </c>
      <c r="H89" s="101">
        <f t="shared" si="145"/>
        <v>0</v>
      </c>
      <c r="I89" s="101">
        <f t="shared" si="145"/>
        <v>0</v>
      </c>
      <c r="J89" s="101">
        <f t="shared" si="145"/>
        <v>0</v>
      </c>
      <c r="K89" s="101">
        <f t="shared" si="145"/>
        <v>0</v>
      </c>
      <c r="L89" s="101">
        <f t="shared" si="145"/>
        <v>0</v>
      </c>
      <c r="M89" s="101">
        <f t="shared" si="145"/>
        <v>0</v>
      </c>
      <c r="N89" s="102">
        <f t="shared" si="145"/>
        <v>0</v>
      </c>
    </row>
    <row r="91" spans="1:14" ht="13.5" thickBot="1"/>
    <row r="92" spans="1:14" ht="18" customHeight="1">
      <c r="A92" s="162" t="s">
        <v>23</v>
      </c>
      <c r="B92" s="113" t="s">
        <v>24</v>
      </c>
      <c r="C92" s="66">
        <f>C18</f>
        <v>10000</v>
      </c>
      <c r="D92" s="66">
        <f>D18</f>
        <v>10000</v>
      </c>
      <c r="E92" s="66">
        <f>E18</f>
        <v>10000</v>
      </c>
      <c r="F92" s="66">
        <f>F18</f>
        <v>10000</v>
      </c>
      <c r="G92" s="66">
        <f>G18</f>
        <v>10000</v>
      </c>
      <c r="H92" s="66">
        <f>H18</f>
        <v>10000</v>
      </c>
      <c r="I92" s="66">
        <f>I18</f>
        <v>10000</v>
      </c>
      <c r="J92" s="66">
        <f>J18</f>
        <v>10000</v>
      </c>
      <c r="K92" s="66">
        <f>K18</f>
        <v>10000</v>
      </c>
      <c r="L92" s="66">
        <f>L18</f>
        <v>10000</v>
      </c>
      <c r="M92" s="66">
        <f>M18</f>
        <v>10000</v>
      </c>
      <c r="N92" s="67">
        <f>N18</f>
        <v>10000</v>
      </c>
    </row>
    <row r="93" spans="1:14" ht="12.75" customHeight="1">
      <c r="A93" s="163"/>
      <c r="B93" s="114" t="s">
        <v>21</v>
      </c>
      <c r="C93" s="64">
        <f>C89</f>
        <v>0</v>
      </c>
      <c r="D93" s="64">
        <f t="shared" ref="D93:N93" si="146">D89</f>
        <v>0</v>
      </c>
      <c r="E93" s="64">
        <f>E89</f>
        <v>0</v>
      </c>
      <c r="F93" s="64">
        <f t="shared" si="146"/>
        <v>0</v>
      </c>
      <c r="G93" s="64">
        <f t="shared" si="146"/>
        <v>0</v>
      </c>
      <c r="H93" s="64">
        <f t="shared" si="146"/>
        <v>0</v>
      </c>
      <c r="I93" s="64">
        <f t="shared" si="146"/>
        <v>0</v>
      </c>
      <c r="J93" s="64">
        <f t="shared" si="146"/>
        <v>0</v>
      </c>
      <c r="K93" s="64">
        <f t="shared" si="146"/>
        <v>0</v>
      </c>
      <c r="L93" s="64">
        <f t="shared" si="146"/>
        <v>0</v>
      </c>
      <c r="M93" s="64">
        <f t="shared" si="146"/>
        <v>0</v>
      </c>
      <c r="N93" s="68">
        <f t="shared" si="146"/>
        <v>0</v>
      </c>
    </row>
    <row r="94" spans="1:14" ht="12.75" customHeight="1">
      <c r="A94" s="163"/>
      <c r="B94" s="114" t="s">
        <v>25</v>
      </c>
      <c r="C94" s="64">
        <f>C34</f>
        <v>0</v>
      </c>
      <c r="D94" s="64">
        <f>D34</f>
        <v>0</v>
      </c>
      <c r="E94" s="64">
        <f>E34</f>
        <v>0</v>
      </c>
      <c r="F94" s="64">
        <f>F34</f>
        <v>0</v>
      </c>
      <c r="G94" s="64">
        <f>G34</f>
        <v>0</v>
      </c>
      <c r="H94" s="64">
        <f>H34</f>
        <v>0</v>
      </c>
      <c r="I94" s="64">
        <f>I34</f>
        <v>0</v>
      </c>
      <c r="J94" s="64">
        <f>J34</f>
        <v>0</v>
      </c>
      <c r="K94" s="64">
        <f>K34</f>
        <v>0</v>
      </c>
      <c r="L94" s="64">
        <f>L34</f>
        <v>0</v>
      </c>
      <c r="M94" s="64">
        <f>M34</f>
        <v>0</v>
      </c>
      <c r="N94" s="68">
        <f>N34</f>
        <v>0</v>
      </c>
    </row>
    <row r="95" spans="1:14" ht="12.75" customHeight="1">
      <c r="A95" s="163"/>
      <c r="B95" s="114" t="s">
        <v>26</v>
      </c>
      <c r="C95" s="64">
        <f>C50</f>
        <v>0</v>
      </c>
      <c r="D95" s="64">
        <f>D50</f>
        <v>0</v>
      </c>
      <c r="E95" s="64">
        <f>E50</f>
        <v>0</v>
      </c>
      <c r="F95" s="64">
        <f>F50</f>
        <v>0</v>
      </c>
      <c r="G95" s="64">
        <f>G50</f>
        <v>0</v>
      </c>
      <c r="H95" s="64">
        <f>H50</f>
        <v>0</v>
      </c>
      <c r="I95" s="64">
        <f>I50</f>
        <v>0</v>
      </c>
      <c r="J95" s="64">
        <f>J50</f>
        <v>0</v>
      </c>
      <c r="K95" s="64">
        <f>K50</f>
        <v>0</v>
      </c>
      <c r="L95" s="64">
        <f>L50</f>
        <v>0</v>
      </c>
      <c r="M95" s="64">
        <f>M50</f>
        <v>0</v>
      </c>
      <c r="N95" s="68">
        <f>N50</f>
        <v>0</v>
      </c>
    </row>
    <row r="96" spans="1:14" ht="13.5" customHeight="1" thickBot="1">
      <c r="A96" s="164"/>
      <c r="B96" s="115" t="s">
        <v>23</v>
      </c>
      <c r="C96" s="69">
        <f t="shared" ref="C96:N96" si="147">C92-(SUM(C93:C95))</f>
        <v>10000</v>
      </c>
      <c r="D96" s="69">
        <f t="shared" si="147"/>
        <v>10000</v>
      </c>
      <c r="E96" s="69">
        <f t="shared" si="147"/>
        <v>10000</v>
      </c>
      <c r="F96" s="69">
        <f t="shared" si="147"/>
        <v>10000</v>
      </c>
      <c r="G96" s="69">
        <f t="shared" si="147"/>
        <v>10000</v>
      </c>
      <c r="H96" s="69">
        <f t="shared" si="147"/>
        <v>10000</v>
      </c>
      <c r="I96" s="69">
        <f t="shared" si="147"/>
        <v>10000</v>
      </c>
      <c r="J96" s="69">
        <f t="shared" si="147"/>
        <v>10000</v>
      </c>
      <c r="K96" s="69">
        <f t="shared" si="147"/>
        <v>10000</v>
      </c>
      <c r="L96" s="69">
        <f t="shared" si="147"/>
        <v>10000</v>
      </c>
      <c r="M96" s="69">
        <f t="shared" si="147"/>
        <v>10000</v>
      </c>
      <c r="N96" s="70">
        <f t="shared" si="147"/>
        <v>10000</v>
      </c>
    </row>
    <row r="97" spans="2:14" ht="13.5" customHeight="1"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2:14">
      <c r="B98"/>
      <c r="C98"/>
      <c r="D98"/>
      <c r="E98"/>
      <c r="F98"/>
      <c r="G98"/>
      <c r="H98"/>
      <c r="I98"/>
      <c r="J98"/>
      <c r="K98"/>
      <c r="L98"/>
      <c r="M98"/>
      <c r="N98"/>
    </row>
    <row r="109" spans="2:14" ht="12.75" customHeight="1"/>
    <row r="110" spans="2:14" ht="12.75" customHeight="1"/>
    <row r="111" spans="2:14" ht="12.75" customHeight="1"/>
    <row r="112" spans="2:14" ht="12.75" customHeight="1"/>
    <row r="113" ht="12.75" customHeight="1"/>
    <row r="114" ht="12.75" customHeight="1"/>
    <row r="115" ht="12.75" customHeight="1"/>
    <row r="116" ht="12.75" customHeight="1"/>
    <row r="117" ht="12.75" customHeight="1"/>
  </sheetData>
  <sheetProtection algorithmName="SHA-512" hashValue="V++x3WKYfxFE8J32g8+l/UOHTEMqKOWZ7avqR4a9Ys5ll3sAml9Iao/xSlUYqJnFq4OaKnyoQFa5l14HkV1yRQ==" saltValue="EETjODqb8SuklzCXY+lQNw==" spinCount="100000" sheet="1" objects="1" scenarios="1"/>
  <mergeCells count="6">
    <mergeCell ref="A10:A18"/>
    <mergeCell ref="A21:A36"/>
    <mergeCell ref="A38:A52"/>
    <mergeCell ref="A92:A96"/>
    <mergeCell ref="A81:A89"/>
    <mergeCell ref="A55:A78"/>
  </mergeCells>
  <conditionalFormatting sqref="C96:N96">
    <cfRule type="cellIs" dxfId="0" priority="1" stopIfTrue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  <ignoredErrors>
    <ignoredError sqref="C57:N57 C59:N59 C61:N61 C63:N63 C65:N65 C67:F6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X56"/>
  <sheetViews>
    <sheetView showGridLines="0" topLeftCell="I15" zoomScale="85" zoomScaleNormal="85" workbookViewId="0">
      <selection activeCell="AA18" sqref="AA18"/>
    </sheetView>
  </sheetViews>
  <sheetFormatPr defaultRowHeight="12.75"/>
  <cols>
    <col min="2" max="2" width="22.140625" bestFit="1" customWidth="1"/>
    <col min="3" max="3" width="16.140625" customWidth="1"/>
    <col min="4" max="4" width="15" customWidth="1"/>
    <col min="5" max="5" width="17.140625" customWidth="1"/>
    <col min="6" max="7" width="11.7109375" customWidth="1"/>
    <col min="8" max="8" width="17.140625" customWidth="1"/>
    <col min="9" max="10" width="11.7109375" customWidth="1"/>
    <col min="11" max="11" width="17.140625" customWidth="1"/>
    <col min="12" max="13" width="11.7109375" customWidth="1"/>
    <col min="14" max="14" width="9.5703125" customWidth="1"/>
    <col min="15" max="15" width="11" bestFit="1" customWidth="1"/>
    <col min="16" max="16" width="11.7109375" customWidth="1"/>
    <col min="17" max="17" width="10.5703125" bestFit="1" customWidth="1"/>
    <col min="18" max="18" width="13.5703125" customWidth="1"/>
    <col min="19" max="19" width="11.5703125" customWidth="1"/>
    <col min="20" max="20" width="11.42578125" customWidth="1"/>
    <col min="21" max="21" width="13.28515625" customWidth="1"/>
    <col min="22" max="22" width="11.140625" customWidth="1"/>
    <col min="23" max="23" width="11.42578125" customWidth="1"/>
    <col min="24" max="24" width="10.85546875" customWidth="1"/>
  </cols>
  <sheetData>
    <row r="5" spans="2:24" ht="13.5" thickBot="1"/>
    <row r="6" spans="2:24" ht="17.25" thickBot="1">
      <c r="B6" s="174" t="s">
        <v>15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O6" s="171" t="s">
        <v>13</v>
      </c>
      <c r="P6" s="14" t="s">
        <v>27</v>
      </c>
      <c r="Q6" s="39">
        <v>10000</v>
      </c>
      <c r="V6" s="35" t="s">
        <v>28</v>
      </c>
      <c r="W6" s="36" t="s">
        <v>29</v>
      </c>
      <c r="X6" s="37" t="s">
        <v>14</v>
      </c>
    </row>
    <row r="7" spans="2:24" ht="17.25" thickBot="1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O7" s="172"/>
      <c r="P7" s="4" t="s">
        <v>30</v>
      </c>
      <c r="Q7" s="40"/>
      <c r="S7" s="192" t="s">
        <v>21</v>
      </c>
      <c r="T7" s="193"/>
      <c r="U7" s="116" t="str">
        <f>H15</f>
        <v>Day Trade</v>
      </c>
      <c r="V7" s="118"/>
      <c r="W7" s="72"/>
      <c r="X7" s="119">
        <f>SUM(V7+W7)</f>
        <v>0</v>
      </c>
    </row>
    <row r="8" spans="2:24" ht="18.75" thickBot="1">
      <c r="B8" s="46" t="s">
        <v>31</v>
      </c>
      <c r="C8" s="24" t="s">
        <v>32</v>
      </c>
      <c r="D8" s="25" t="s">
        <v>33</v>
      </c>
      <c r="E8" s="47" t="s">
        <v>34</v>
      </c>
      <c r="F8" s="24" t="s">
        <v>32</v>
      </c>
      <c r="G8" s="25" t="s">
        <v>33</v>
      </c>
      <c r="H8" s="47" t="s">
        <v>35</v>
      </c>
      <c r="I8" s="24" t="s">
        <v>32</v>
      </c>
      <c r="J8" s="25" t="s">
        <v>33</v>
      </c>
      <c r="K8" s="47" t="s">
        <v>36</v>
      </c>
      <c r="L8" s="24" t="s">
        <v>32</v>
      </c>
      <c r="M8" s="25" t="s">
        <v>33</v>
      </c>
      <c r="O8" s="172"/>
      <c r="P8" s="4" t="s">
        <v>37</v>
      </c>
      <c r="Q8" s="40"/>
      <c r="S8" s="194"/>
      <c r="T8" s="195"/>
      <c r="U8" s="44" t="str">
        <f>H16</f>
        <v>Ações</v>
      </c>
      <c r="V8" s="120"/>
      <c r="W8" s="43"/>
      <c r="X8" s="121">
        <f t="shared" ref="X8:X11" si="0">SUM(V8+W8)</f>
        <v>0</v>
      </c>
    </row>
    <row r="9" spans="2:24" ht="17.25" thickBot="1">
      <c r="B9" s="10" t="s">
        <v>38</v>
      </c>
      <c r="C9" s="5">
        <v>0</v>
      </c>
      <c r="D9" s="6">
        <v>0</v>
      </c>
      <c r="E9" s="11" t="s">
        <v>39</v>
      </c>
      <c r="F9" s="5">
        <v>0</v>
      </c>
      <c r="G9" s="6">
        <v>0</v>
      </c>
      <c r="H9" s="11" t="s">
        <v>40</v>
      </c>
      <c r="I9" s="5">
        <v>0</v>
      </c>
      <c r="J9" s="6">
        <v>0</v>
      </c>
      <c r="K9" s="11" t="s">
        <v>41</v>
      </c>
      <c r="L9" s="5">
        <v>0</v>
      </c>
      <c r="M9" s="6">
        <v>0</v>
      </c>
      <c r="O9" s="172"/>
      <c r="P9" s="4" t="s">
        <v>42</v>
      </c>
      <c r="Q9" s="40"/>
      <c r="S9" s="194"/>
      <c r="T9" s="195"/>
      <c r="U9" s="44" t="str">
        <f>H17</f>
        <v>Previdência</v>
      </c>
      <c r="V9" s="120"/>
      <c r="W9" s="43"/>
      <c r="X9" s="121">
        <f t="shared" si="0"/>
        <v>0</v>
      </c>
    </row>
    <row r="10" spans="2:24" ht="17.25" thickBot="1">
      <c r="B10" s="11" t="s">
        <v>43</v>
      </c>
      <c r="C10" s="5">
        <v>0</v>
      </c>
      <c r="D10" s="6">
        <v>0</v>
      </c>
      <c r="E10" s="11" t="s">
        <v>44</v>
      </c>
      <c r="F10" s="5">
        <v>0</v>
      </c>
      <c r="G10" s="6">
        <v>0</v>
      </c>
      <c r="H10" s="11" t="s">
        <v>45</v>
      </c>
      <c r="I10" s="5">
        <v>0</v>
      </c>
      <c r="J10" s="6">
        <v>0</v>
      </c>
      <c r="K10" s="11" t="s">
        <v>46</v>
      </c>
      <c r="L10" s="5">
        <v>0</v>
      </c>
      <c r="M10" s="6">
        <v>0</v>
      </c>
      <c r="O10" s="172"/>
      <c r="P10" s="4" t="s">
        <v>47</v>
      </c>
      <c r="Q10" s="40"/>
      <c r="S10" s="194"/>
      <c r="T10" s="195"/>
      <c r="U10" s="44" t="str">
        <f>H18</f>
        <v>Renda Fixa</v>
      </c>
      <c r="V10" s="120"/>
      <c r="W10" s="43"/>
      <c r="X10" s="121">
        <f t="shared" si="0"/>
        <v>0</v>
      </c>
    </row>
    <row r="11" spans="2:24" ht="17.25" thickBot="1">
      <c r="B11" s="11" t="s">
        <v>48</v>
      </c>
      <c r="C11" s="5">
        <v>0</v>
      </c>
      <c r="D11" s="6">
        <v>0</v>
      </c>
      <c r="E11" s="11" t="s">
        <v>49</v>
      </c>
      <c r="F11" s="5">
        <v>0</v>
      </c>
      <c r="G11" s="6">
        <v>0</v>
      </c>
      <c r="H11" s="34" t="s">
        <v>50</v>
      </c>
      <c r="I11" s="5">
        <v>0</v>
      </c>
      <c r="J11" s="6">
        <v>0</v>
      </c>
      <c r="K11" s="11" t="s">
        <v>50</v>
      </c>
      <c r="L11" s="5">
        <v>0</v>
      </c>
      <c r="M11" s="6">
        <v>0</v>
      </c>
      <c r="O11" s="172"/>
      <c r="P11" s="4" t="s">
        <v>51</v>
      </c>
      <c r="Q11" s="40"/>
      <c r="S11" s="196"/>
      <c r="T11" s="197"/>
      <c r="U11" s="117" t="str">
        <f>H19</f>
        <v>-</v>
      </c>
      <c r="V11" s="122"/>
      <c r="W11" s="74"/>
      <c r="X11" s="123">
        <f t="shared" si="0"/>
        <v>0</v>
      </c>
    </row>
    <row r="12" spans="2:24" ht="17.25" thickBot="1">
      <c r="B12" s="11" t="s">
        <v>52</v>
      </c>
      <c r="C12" s="5">
        <v>0</v>
      </c>
      <c r="D12" s="6">
        <v>0</v>
      </c>
      <c r="E12" s="12" t="s">
        <v>50</v>
      </c>
      <c r="F12" s="5">
        <v>0</v>
      </c>
      <c r="G12" s="6">
        <v>0</v>
      </c>
      <c r="H12" s="34" t="s">
        <v>50</v>
      </c>
      <c r="I12" s="5">
        <v>0</v>
      </c>
      <c r="J12" s="6">
        <v>0</v>
      </c>
      <c r="K12" s="11" t="s">
        <v>50</v>
      </c>
      <c r="L12" s="5">
        <v>0</v>
      </c>
      <c r="M12" s="6">
        <v>0</v>
      </c>
      <c r="O12" s="172"/>
      <c r="P12" s="4" t="s">
        <v>53</v>
      </c>
      <c r="Q12" s="40"/>
    </row>
    <row r="13" spans="2:24" ht="16.5" customHeight="1" thickBot="1">
      <c r="B13" s="11" t="s">
        <v>54</v>
      </c>
      <c r="C13" s="5">
        <v>0</v>
      </c>
      <c r="D13" s="6">
        <v>0</v>
      </c>
      <c r="E13" s="12" t="s">
        <v>50</v>
      </c>
      <c r="F13" s="5">
        <v>0</v>
      </c>
      <c r="G13" s="6">
        <v>0</v>
      </c>
      <c r="H13" s="11" t="s">
        <v>50</v>
      </c>
      <c r="I13" s="5">
        <v>0</v>
      </c>
      <c r="J13" s="6">
        <v>0</v>
      </c>
      <c r="K13" s="11" t="s">
        <v>50</v>
      </c>
      <c r="L13" s="5">
        <v>0</v>
      </c>
      <c r="M13" s="6">
        <v>0</v>
      </c>
      <c r="O13" s="173"/>
      <c r="P13" s="16" t="s">
        <v>14</v>
      </c>
      <c r="Q13" s="41">
        <f>SUM(Q6:Q12)</f>
        <v>10000</v>
      </c>
    </row>
    <row r="14" spans="2:24" ht="18.75" thickBot="1">
      <c r="B14" s="47" t="s">
        <v>55</v>
      </c>
      <c r="C14" s="24" t="s">
        <v>32</v>
      </c>
      <c r="D14" s="25" t="s">
        <v>33</v>
      </c>
      <c r="E14" s="47" t="s">
        <v>56</v>
      </c>
      <c r="F14" s="24" t="s">
        <v>32</v>
      </c>
      <c r="G14" s="25" t="s">
        <v>33</v>
      </c>
      <c r="H14" s="47" t="s">
        <v>57</v>
      </c>
      <c r="I14" s="24" t="s">
        <v>32</v>
      </c>
      <c r="J14" s="25" t="s">
        <v>33</v>
      </c>
      <c r="K14" s="47" t="s">
        <v>58</v>
      </c>
      <c r="L14" s="24" t="s">
        <v>32</v>
      </c>
      <c r="M14" s="25" t="s">
        <v>33</v>
      </c>
    </row>
    <row r="15" spans="2:24" ht="17.25" thickBot="1">
      <c r="B15" s="11" t="s">
        <v>59</v>
      </c>
      <c r="C15" s="5">
        <v>0</v>
      </c>
      <c r="D15" s="6">
        <v>0</v>
      </c>
      <c r="E15" s="12" t="s">
        <v>60</v>
      </c>
      <c r="F15" s="5">
        <v>0</v>
      </c>
      <c r="G15" s="6">
        <v>0</v>
      </c>
      <c r="H15" s="12" t="s">
        <v>61</v>
      </c>
      <c r="I15" s="5">
        <v>0</v>
      </c>
      <c r="J15" s="6">
        <v>0</v>
      </c>
      <c r="K15" s="12" t="s">
        <v>50</v>
      </c>
      <c r="L15" s="5">
        <v>0</v>
      </c>
      <c r="M15" s="6">
        <v>0</v>
      </c>
    </row>
    <row r="16" spans="2:24" ht="27" customHeight="1" thickBot="1">
      <c r="B16" s="11" t="s">
        <v>62</v>
      </c>
      <c r="C16" s="5">
        <v>0</v>
      </c>
      <c r="D16" s="6">
        <v>0</v>
      </c>
      <c r="E16" s="12" t="s">
        <v>63</v>
      </c>
      <c r="F16" s="5">
        <v>0</v>
      </c>
      <c r="G16" s="6">
        <v>0</v>
      </c>
      <c r="H16" s="12" t="s">
        <v>64</v>
      </c>
      <c r="I16" s="5">
        <v>0</v>
      </c>
      <c r="J16" s="6">
        <v>0</v>
      </c>
      <c r="K16" s="12" t="s">
        <v>50</v>
      </c>
      <c r="L16" s="5">
        <v>0</v>
      </c>
      <c r="M16" s="6">
        <v>0</v>
      </c>
      <c r="P16" s="17" t="s">
        <v>65</v>
      </c>
      <c r="Q16" s="65">
        <f>Q13</f>
        <v>10000</v>
      </c>
      <c r="R16" s="210" t="s">
        <v>66</v>
      </c>
      <c r="S16" s="14" t="s">
        <v>67</v>
      </c>
      <c r="T16" s="15" t="s">
        <v>68</v>
      </c>
      <c r="V16" s="203" t="s">
        <v>69</v>
      </c>
      <c r="W16" s="203"/>
      <c r="X16" s="203"/>
    </row>
    <row r="17" spans="2:24" ht="17.25" customHeight="1">
      <c r="B17" s="11" t="s">
        <v>70</v>
      </c>
      <c r="C17" s="5">
        <v>0</v>
      </c>
      <c r="D17" s="6">
        <v>0</v>
      </c>
      <c r="E17" s="12" t="s">
        <v>71</v>
      </c>
      <c r="F17" s="5">
        <v>0</v>
      </c>
      <c r="G17" s="6">
        <v>0</v>
      </c>
      <c r="H17" s="12" t="s">
        <v>72</v>
      </c>
      <c r="I17" s="5">
        <v>0</v>
      </c>
      <c r="J17" s="6">
        <v>0</v>
      </c>
      <c r="K17" s="12" t="s">
        <v>50</v>
      </c>
      <c r="L17" s="5">
        <v>0</v>
      </c>
      <c r="M17" s="6">
        <v>0</v>
      </c>
      <c r="P17" s="18" t="s">
        <v>73</v>
      </c>
      <c r="Q17" s="19">
        <f>Q16-S17</f>
        <v>10000</v>
      </c>
      <c r="R17" s="211">
        <f>SUM(R18:R29)</f>
        <v>6450</v>
      </c>
      <c r="S17" s="20">
        <f>SUM(S18:S29)</f>
        <v>0</v>
      </c>
      <c r="T17" s="21">
        <f>R17-S17</f>
        <v>6450</v>
      </c>
      <c r="V17" s="202" t="s">
        <v>74</v>
      </c>
      <c r="W17" s="202"/>
      <c r="X17" s="202"/>
    </row>
    <row r="18" spans="2:24" ht="17.25" customHeight="1" thickBot="1">
      <c r="B18" s="12" t="s">
        <v>50</v>
      </c>
      <c r="C18" s="5">
        <v>0</v>
      </c>
      <c r="D18" s="6">
        <v>0</v>
      </c>
      <c r="E18" s="12" t="s">
        <v>50</v>
      </c>
      <c r="F18" s="5">
        <v>0</v>
      </c>
      <c r="G18" s="6">
        <v>0</v>
      </c>
      <c r="H18" s="12" t="s">
        <v>75</v>
      </c>
      <c r="I18" s="5">
        <v>0</v>
      </c>
      <c r="J18" s="6">
        <v>0</v>
      </c>
      <c r="K18" s="12" t="s">
        <v>50</v>
      </c>
      <c r="L18" s="5">
        <v>0</v>
      </c>
      <c r="M18" s="6">
        <v>0</v>
      </c>
      <c r="O18" s="183" t="s">
        <v>15</v>
      </c>
      <c r="P18" s="200" t="str">
        <f>B8</f>
        <v>Habitação</v>
      </c>
      <c r="Q18" s="201"/>
      <c r="R18" s="212">
        <v>600</v>
      </c>
      <c r="S18" s="49">
        <f>SUM(C9:D13)</f>
        <v>0</v>
      </c>
      <c r="T18" s="50">
        <f t="shared" ref="T18:T29" si="1">R18-S18</f>
        <v>600</v>
      </c>
      <c r="V18" s="202"/>
      <c r="W18" s="202"/>
      <c r="X18" s="202"/>
    </row>
    <row r="19" spans="2:24" ht="17.25" thickBot="1">
      <c r="B19" s="12" t="s">
        <v>50</v>
      </c>
      <c r="C19" s="5">
        <v>0</v>
      </c>
      <c r="D19" s="6">
        <v>0</v>
      </c>
      <c r="E19" s="12" t="s">
        <v>50</v>
      </c>
      <c r="F19" s="5">
        <v>0</v>
      </c>
      <c r="G19" s="6">
        <v>0</v>
      </c>
      <c r="H19" s="12" t="s">
        <v>50</v>
      </c>
      <c r="I19" s="5">
        <v>0</v>
      </c>
      <c r="J19" s="6">
        <v>0</v>
      </c>
      <c r="K19" s="12" t="s">
        <v>50</v>
      </c>
      <c r="L19" s="5">
        <v>0</v>
      </c>
      <c r="M19" s="6">
        <v>0</v>
      </c>
      <c r="O19" s="184"/>
      <c r="P19" s="198" t="str">
        <f>E8</f>
        <v>Educação</v>
      </c>
      <c r="Q19" s="199"/>
      <c r="R19" s="213">
        <v>1500</v>
      </c>
      <c r="S19" s="42">
        <f>SUM(F9:G13)</f>
        <v>0</v>
      </c>
      <c r="T19" s="51">
        <f t="shared" si="1"/>
        <v>1500</v>
      </c>
      <c r="V19" s="202"/>
      <c r="W19" s="202"/>
      <c r="X19" s="202"/>
    </row>
    <row r="20" spans="2:24" ht="18.75" thickBot="1">
      <c r="B20" s="47" t="s">
        <v>76</v>
      </c>
      <c r="C20" s="24" t="s">
        <v>32</v>
      </c>
      <c r="D20" s="25" t="s">
        <v>33</v>
      </c>
      <c r="E20" s="47" t="s">
        <v>77</v>
      </c>
      <c r="F20" s="24" t="s">
        <v>32</v>
      </c>
      <c r="G20" s="25" t="s">
        <v>33</v>
      </c>
      <c r="H20" s="47" t="s">
        <v>78</v>
      </c>
      <c r="I20" s="24" t="s">
        <v>32</v>
      </c>
      <c r="J20" s="25" t="s">
        <v>33</v>
      </c>
      <c r="K20" s="47" t="s">
        <v>53</v>
      </c>
      <c r="L20" s="24" t="s">
        <v>32</v>
      </c>
      <c r="M20" s="25" t="s">
        <v>33</v>
      </c>
      <c r="O20" s="184"/>
      <c r="P20" s="198" t="str">
        <f>H8</f>
        <v>Saúde</v>
      </c>
      <c r="Q20" s="199"/>
      <c r="R20" s="213">
        <v>150</v>
      </c>
      <c r="S20" s="42">
        <f>SUM(I9:J13)</f>
        <v>0</v>
      </c>
      <c r="T20" s="51">
        <f t="shared" si="1"/>
        <v>150</v>
      </c>
      <c r="V20" s="202"/>
      <c r="W20" s="202"/>
      <c r="X20" s="202"/>
    </row>
    <row r="21" spans="2:24" ht="17.25" thickBot="1">
      <c r="B21" s="11" t="s">
        <v>79</v>
      </c>
      <c r="C21" s="5">
        <v>0</v>
      </c>
      <c r="D21" s="6">
        <v>0</v>
      </c>
      <c r="E21" s="22" t="s">
        <v>80</v>
      </c>
      <c r="F21" s="5">
        <v>0</v>
      </c>
      <c r="G21" s="6">
        <v>0</v>
      </c>
      <c r="H21" s="12" t="s">
        <v>50</v>
      </c>
      <c r="I21" s="5">
        <v>0</v>
      </c>
      <c r="J21" s="6">
        <v>0</v>
      </c>
      <c r="K21" s="12" t="s">
        <v>50</v>
      </c>
      <c r="L21" s="5">
        <v>0</v>
      </c>
      <c r="M21" s="6">
        <v>0</v>
      </c>
      <c r="O21" s="184"/>
      <c r="P21" s="198" t="str">
        <f>K8</f>
        <v>Impostos</v>
      </c>
      <c r="Q21" s="199"/>
      <c r="R21" s="213">
        <v>600</v>
      </c>
      <c r="S21" s="42">
        <f>SUM(L9:M13)</f>
        <v>0</v>
      </c>
      <c r="T21" s="51">
        <f t="shared" si="1"/>
        <v>600</v>
      </c>
      <c r="V21" s="204" t="s">
        <v>81</v>
      </c>
      <c r="W21" s="204"/>
      <c r="X21" s="204"/>
    </row>
    <row r="22" spans="2:24" ht="17.25" thickBot="1">
      <c r="B22" s="11" t="s">
        <v>82</v>
      </c>
      <c r="C22" s="5">
        <v>0</v>
      </c>
      <c r="D22" s="6">
        <v>0</v>
      </c>
      <c r="E22" s="22" t="s">
        <v>83</v>
      </c>
      <c r="F22" s="5">
        <v>0</v>
      </c>
      <c r="G22" s="6">
        <v>0</v>
      </c>
      <c r="H22" s="12" t="s">
        <v>50</v>
      </c>
      <c r="I22" s="5">
        <v>0</v>
      </c>
      <c r="J22" s="6">
        <v>0</v>
      </c>
      <c r="K22" s="12" t="s">
        <v>50</v>
      </c>
      <c r="L22" s="5">
        <v>0</v>
      </c>
      <c r="M22" s="6">
        <v>0</v>
      </c>
      <c r="O22" s="184"/>
      <c r="P22" s="198" t="str">
        <f>B14</f>
        <v>Transporte</v>
      </c>
      <c r="Q22" s="199"/>
      <c r="R22" s="213">
        <v>200</v>
      </c>
      <c r="S22" s="42">
        <f>SUM(C15:D19)</f>
        <v>0</v>
      </c>
      <c r="T22" s="51">
        <f t="shared" si="1"/>
        <v>200</v>
      </c>
      <c r="V22" s="204"/>
      <c r="W22" s="204"/>
      <c r="X22" s="204"/>
    </row>
    <row r="23" spans="2:24" ht="17.25" customHeight="1" thickBot="1">
      <c r="B23" s="12" t="s">
        <v>50</v>
      </c>
      <c r="C23" s="5">
        <v>0</v>
      </c>
      <c r="D23" s="6">
        <v>0</v>
      </c>
      <c r="E23" s="22" t="s">
        <v>50</v>
      </c>
      <c r="F23" s="5">
        <v>0</v>
      </c>
      <c r="G23" s="6">
        <v>0</v>
      </c>
      <c r="H23" s="12" t="s">
        <v>50</v>
      </c>
      <c r="I23" s="5">
        <v>0</v>
      </c>
      <c r="J23" s="6">
        <v>0</v>
      </c>
      <c r="K23" s="12" t="s">
        <v>50</v>
      </c>
      <c r="L23" s="5">
        <v>0</v>
      </c>
      <c r="M23" s="6">
        <v>0</v>
      </c>
      <c r="O23" s="184"/>
      <c r="P23" s="198" t="str">
        <f>E14</f>
        <v>Entretenimento</v>
      </c>
      <c r="Q23" s="199"/>
      <c r="R23" s="213">
        <v>260</v>
      </c>
      <c r="S23" s="42">
        <f>SUM(F15:G19)</f>
        <v>0</v>
      </c>
      <c r="T23" s="51">
        <f t="shared" si="1"/>
        <v>260</v>
      </c>
      <c r="V23" s="204"/>
      <c r="W23" s="204"/>
      <c r="X23" s="204"/>
    </row>
    <row r="24" spans="2:24" ht="17.25" customHeight="1" thickBot="1">
      <c r="B24" s="12" t="s">
        <v>50</v>
      </c>
      <c r="C24" s="5">
        <v>0</v>
      </c>
      <c r="D24" s="6">
        <v>0</v>
      </c>
      <c r="E24" s="22" t="s">
        <v>50</v>
      </c>
      <c r="F24" s="5">
        <v>0</v>
      </c>
      <c r="G24" s="6">
        <v>0</v>
      </c>
      <c r="H24" s="12" t="s">
        <v>50</v>
      </c>
      <c r="I24" s="5">
        <v>0</v>
      </c>
      <c r="J24" s="6">
        <v>0</v>
      </c>
      <c r="K24" s="12" t="s">
        <v>50</v>
      </c>
      <c r="L24" s="5">
        <v>0</v>
      </c>
      <c r="M24" s="6">
        <v>0</v>
      </c>
      <c r="O24" s="184"/>
      <c r="P24" s="198" t="str">
        <f>H14</f>
        <v>Investimento</v>
      </c>
      <c r="Q24" s="199"/>
      <c r="R24" s="213">
        <v>40</v>
      </c>
      <c r="S24" s="42">
        <f>SUM(I15:J19)</f>
        <v>0</v>
      </c>
      <c r="T24" s="51">
        <f t="shared" si="1"/>
        <v>40</v>
      </c>
      <c r="V24" s="202" t="s">
        <v>84</v>
      </c>
      <c r="W24" s="202"/>
      <c r="X24" s="202"/>
    </row>
    <row r="25" spans="2:24" ht="17.25" customHeight="1" thickBot="1">
      <c r="B25" s="13" t="s">
        <v>50</v>
      </c>
      <c r="C25" s="7">
        <v>0</v>
      </c>
      <c r="D25" s="8">
        <v>0</v>
      </c>
      <c r="E25" s="23" t="s">
        <v>50</v>
      </c>
      <c r="F25" s="7">
        <v>0</v>
      </c>
      <c r="G25" s="8">
        <v>0</v>
      </c>
      <c r="H25" s="13" t="s">
        <v>50</v>
      </c>
      <c r="I25" s="7">
        <v>0</v>
      </c>
      <c r="J25" s="8">
        <v>0</v>
      </c>
      <c r="K25" s="13" t="s">
        <v>50</v>
      </c>
      <c r="L25" s="7">
        <v>0</v>
      </c>
      <c r="M25" s="8">
        <v>0</v>
      </c>
      <c r="N25" s="48"/>
      <c r="O25" s="184"/>
      <c r="P25" s="58" t="str">
        <f>K14</f>
        <v>Viagens</v>
      </c>
      <c r="Q25" s="59"/>
      <c r="R25" s="214">
        <v>2500</v>
      </c>
      <c r="S25" s="52">
        <f>SUM(L15:M19)</f>
        <v>0</v>
      </c>
      <c r="T25" s="53">
        <f t="shared" si="1"/>
        <v>2500</v>
      </c>
      <c r="V25" s="202"/>
      <c r="W25" s="202"/>
      <c r="X25" s="202"/>
    </row>
    <row r="26" spans="2:24" ht="17.25" thickBot="1">
      <c r="G26" s="9"/>
      <c r="N26" s="38"/>
      <c r="O26" s="184"/>
      <c r="P26" s="58" t="str">
        <f>B20</f>
        <v>Prevenção</v>
      </c>
      <c r="Q26" s="59"/>
      <c r="R26" s="214">
        <v>600</v>
      </c>
      <c r="S26" s="52">
        <f>SUM(C21:D25)</f>
        <v>0</v>
      </c>
      <c r="T26" s="53">
        <f t="shared" si="1"/>
        <v>600</v>
      </c>
      <c r="V26" s="202"/>
      <c r="W26" s="202"/>
      <c r="X26" s="202"/>
    </row>
    <row r="27" spans="2:24" ht="22.5" customHeight="1" thickBot="1">
      <c r="B27" s="180" t="s">
        <v>18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O27" s="184"/>
      <c r="P27" s="186" t="str">
        <f>E20</f>
        <v>Manutenção</v>
      </c>
      <c r="Q27" s="187"/>
      <c r="R27" s="214">
        <v>0</v>
      </c>
      <c r="S27" s="52">
        <f>SUM(F21:G25)</f>
        <v>0</v>
      </c>
      <c r="T27" s="53">
        <f t="shared" si="1"/>
        <v>0</v>
      </c>
      <c r="V27" s="202"/>
      <c r="W27" s="202"/>
      <c r="X27" s="202"/>
    </row>
    <row r="28" spans="2:24" ht="18.75" thickBot="1">
      <c r="B28" s="46" t="str">
        <f t="shared" ref="B28:B45" si="2">B8</f>
        <v>Habitação</v>
      </c>
      <c r="C28" s="24" t="s">
        <v>32</v>
      </c>
      <c r="D28" s="25" t="s">
        <v>33</v>
      </c>
      <c r="E28" s="47" t="str">
        <f t="shared" ref="E28:E45" si="3">E8</f>
        <v>Educação</v>
      </c>
      <c r="F28" s="24" t="s">
        <v>32</v>
      </c>
      <c r="G28" s="25" t="s">
        <v>33</v>
      </c>
      <c r="H28" s="47" t="str">
        <f t="shared" ref="H28:H45" si="4">H8</f>
        <v>Saúde</v>
      </c>
      <c r="I28" s="24" t="s">
        <v>32</v>
      </c>
      <c r="J28" s="25" t="s">
        <v>33</v>
      </c>
      <c r="K28" s="47" t="str">
        <f t="shared" ref="K28:K45" si="5">K8</f>
        <v>Impostos</v>
      </c>
      <c r="L28" s="24" t="s">
        <v>32</v>
      </c>
      <c r="M28" s="25" t="s">
        <v>33</v>
      </c>
      <c r="O28" s="184"/>
      <c r="P28" s="58" t="str">
        <f>H20</f>
        <v>X</v>
      </c>
      <c r="Q28" s="59"/>
      <c r="R28" s="214">
        <v>0</v>
      </c>
      <c r="S28" s="52">
        <f>SUM(I21:J25)</f>
        <v>0</v>
      </c>
      <c r="T28" s="53">
        <f t="shared" si="1"/>
        <v>0</v>
      </c>
      <c r="V28" s="205" t="s">
        <v>85</v>
      </c>
      <c r="W28" s="205"/>
      <c r="X28" s="205"/>
    </row>
    <row r="29" spans="2:24" ht="19.5" customHeight="1" thickBot="1">
      <c r="B29" s="10" t="str">
        <f t="shared" si="2"/>
        <v>Aluguel</v>
      </c>
      <c r="C29" s="5">
        <v>0</v>
      </c>
      <c r="D29" s="6">
        <v>0</v>
      </c>
      <c r="E29" s="12" t="str">
        <f t="shared" si="3"/>
        <v>Colégio</v>
      </c>
      <c r="F29" s="5">
        <v>0</v>
      </c>
      <c r="G29" s="6">
        <v>0</v>
      </c>
      <c r="H29" s="12" t="str">
        <f t="shared" si="4"/>
        <v>Médico</v>
      </c>
      <c r="I29" s="5">
        <v>0</v>
      </c>
      <c r="J29" s="6">
        <v>0</v>
      </c>
      <c r="K29" s="12" t="str">
        <f t="shared" si="5"/>
        <v>IPTU</v>
      </c>
      <c r="L29" s="5">
        <v>0</v>
      </c>
      <c r="M29" s="6">
        <v>0</v>
      </c>
      <c r="O29" s="185"/>
      <c r="P29" s="60" t="str">
        <f>K20</f>
        <v>Outros</v>
      </c>
      <c r="Q29" s="61"/>
      <c r="R29" s="215">
        <v>0</v>
      </c>
      <c r="S29" s="54">
        <f>SUM(L21:M25)</f>
        <v>0</v>
      </c>
      <c r="T29" s="55">
        <f t="shared" si="1"/>
        <v>0</v>
      </c>
      <c r="V29" s="205"/>
      <c r="W29" s="205"/>
      <c r="X29" s="205"/>
    </row>
    <row r="30" spans="2:24" ht="18.75" customHeight="1" thickBot="1">
      <c r="B30" s="11" t="str">
        <f t="shared" si="2"/>
        <v>Condomínio</v>
      </c>
      <c r="C30" s="5">
        <v>0</v>
      </c>
      <c r="D30" s="6">
        <v>0</v>
      </c>
      <c r="E30" s="12" t="str">
        <f t="shared" si="3"/>
        <v>Faculdade</v>
      </c>
      <c r="F30" s="5">
        <v>0</v>
      </c>
      <c r="G30" s="6">
        <v>0</v>
      </c>
      <c r="H30" s="12" t="str">
        <f t="shared" si="4"/>
        <v>Dentista</v>
      </c>
      <c r="I30" s="5">
        <v>0</v>
      </c>
      <c r="J30" s="6">
        <v>0</v>
      </c>
      <c r="K30" s="12" t="str">
        <f t="shared" si="5"/>
        <v>IPVA</v>
      </c>
      <c r="L30" s="5">
        <v>0</v>
      </c>
      <c r="M30" s="6">
        <v>0</v>
      </c>
      <c r="O30" s="183" t="s">
        <v>18</v>
      </c>
      <c r="P30" s="190" t="str">
        <f>B28</f>
        <v>Habitação</v>
      </c>
      <c r="Q30" s="191"/>
      <c r="R30" s="216">
        <v>0</v>
      </c>
      <c r="S30" s="56">
        <f>SUM(C29:D33)</f>
        <v>0</v>
      </c>
      <c r="T30" s="57">
        <f t="shared" ref="T30:T41" si="6">R30-S30</f>
        <v>0</v>
      </c>
    </row>
    <row r="31" spans="2:24" ht="17.25" thickBot="1">
      <c r="B31" s="11" t="str">
        <f t="shared" si="2"/>
        <v>Prestação da casa</v>
      </c>
      <c r="C31" s="5">
        <v>0</v>
      </c>
      <c r="D31" s="6">
        <v>0</v>
      </c>
      <c r="E31" s="12" t="str">
        <f t="shared" si="3"/>
        <v>Curso</v>
      </c>
      <c r="F31" s="5">
        <v>0</v>
      </c>
      <c r="G31" s="6">
        <v>0</v>
      </c>
      <c r="H31" s="12" t="str">
        <f t="shared" si="4"/>
        <v>-</v>
      </c>
      <c r="I31" s="5">
        <v>0</v>
      </c>
      <c r="J31" s="6">
        <v>0</v>
      </c>
      <c r="K31" s="12" t="str">
        <f t="shared" si="5"/>
        <v>-</v>
      </c>
      <c r="L31" s="5">
        <v>0</v>
      </c>
      <c r="M31" s="6">
        <v>0</v>
      </c>
      <c r="O31" s="184"/>
      <c r="P31" s="186" t="str">
        <f>E28</f>
        <v>Educação</v>
      </c>
      <c r="Q31" s="187"/>
      <c r="R31" s="213">
        <v>0</v>
      </c>
      <c r="S31" s="52">
        <f>SUM(F29:G33)</f>
        <v>0</v>
      </c>
      <c r="T31" s="53">
        <f t="shared" si="6"/>
        <v>0</v>
      </c>
    </row>
    <row r="32" spans="2:24" ht="17.25" thickBot="1">
      <c r="B32" s="11" t="str">
        <f t="shared" si="2"/>
        <v>Seguro da Casa</v>
      </c>
      <c r="C32" s="5">
        <v>0</v>
      </c>
      <c r="D32" s="6">
        <v>0</v>
      </c>
      <c r="E32" s="12" t="str">
        <f t="shared" si="3"/>
        <v>-</v>
      </c>
      <c r="F32" s="5">
        <v>0</v>
      </c>
      <c r="G32" s="6">
        <v>0</v>
      </c>
      <c r="H32" s="12" t="str">
        <f t="shared" si="4"/>
        <v>-</v>
      </c>
      <c r="I32" s="5">
        <v>0</v>
      </c>
      <c r="J32" s="6">
        <v>0</v>
      </c>
      <c r="K32" s="12" t="str">
        <f t="shared" si="5"/>
        <v>-</v>
      </c>
      <c r="L32" s="5">
        <v>0</v>
      </c>
      <c r="M32" s="6">
        <v>0</v>
      </c>
      <c r="O32" s="184"/>
      <c r="P32" s="186" t="str">
        <f>H28</f>
        <v>Saúde</v>
      </c>
      <c r="Q32" s="187"/>
      <c r="R32" s="213">
        <v>0</v>
      </c>
      <c r="S32" s="52">
        <f>SUM(I29:J33)</f>
        <v>0</v>
      </c>
      <c r="T32" s="53">
        <f t="shared" si="6"/>
        <v>0</v>
      </c>
    </row>
    <row r="33" spans="2:20" ht="17.25" thickBot="1">
      <c r="B33" s="11" t="str">
        <f t="shared" si="2"/>
        <v>Diarista</v>
      </c>
      <c r="C33" s="5">
        <v>0</v>
      </c>
      <c r="D33" s="6">
        <v>0</v>
      </c>
      <c r="E33" s="12" t="str">
        <f t="shared" si="3"/>
        <v>-</v>
      </c>
      <c r="F33" s="5">
        <v>0</v>
      </c>
      <c r="G33" s="6">
        <v>0</v>
      </c>
      <c r="H33" s="12" t="str">
        <f t="shared" si="4"/>
        <v>-</v>
      </c>
      <c r="I33" s="5">
        <v>0</v>
      </c>
      <c r="J33" s="6">
        <v>0</v>
      </c>
      <c r="K33" s="12" t="str">
        <f t="shared" si="5"/>
        <v>-</v>
      </c>
      <c r="L33" s="5">
        <v>0</v>
      </c>
      <c r="M33" s="6">
        <v>0</v>
      </c>
      <c r="O33" s="184"/>
      <c r="P33" s="186" t="str">
        <f>K28</f>
        <v>Impostos</v>
      </c>
      <c r="Q33" s="187"/>
      <c r="R33" s="213">
        <v>0</v>
      </c>
      <c r="S33" s="52">
        <f>SUM(L29:M33)</f>
        <v>0</v>
      </c>
      <c r="T33" s="53">
        <f t="shared" si="6"/>
        <v>0</v>
      </c>
    </row>
    <row r="34" spans="2:20" ht="18.75" customHeight="1" thickBot="1">
      <c r="B34" s="47" t="str">
        <f t="shared" si="2"/>
        <v>Transporte</v>
      </c>
      <c r="C34" s="24" t="s">
        <v>32</v>
      </c>
      <c r="D34" s="25" t="s">
        <v>33</v>
      </c>
      <c r="E34" s="47" t="str">
        <f t="shared" si="3"/>
        <v>Entretenimento</v>
      </c>
      <c r="F34" s="24" t="s">
        <v>32</v>
      </c>
      <c r="G34" s="25" t="s">
        <v>33</v>
      </c>
      <c r="H34" s="47" t="str">
        <f t="shared" si="4"/>
        <v>Investimento</v>
      </c>
      <c r="I34" s="24" t="s">
        <v>32</v>
      </c>
      <c r="J34" s="25" t="s">
        <v>33</v>
      </c>
      <c r="K34" s="47" t="str">
        <f t="shared" si="5"/>
        <v>Viagens</v>
      </c>
      <c r="L34" s="24" t="s">
        <v>32</v>
      </c>
      <c r="M34" s="25" t="s">
        <v>33</v>
      </c>
      <c r="O34" s="184"/>
      <c r="P34" s="186" t="str">
        <f>B34</f>
        <v>Transporte</v>
      </c>
      <c r="Q34" s="187"/>
      <c r="R34" s="213">
        <v>0</v>
      </c>
      <c r="S34" s="52">
        <f>SUM(C35:D39)</f>
        <v>0</v>
      </c>
      <c r="T34" s="53">
        <f t="shared" si="6"/>
        <v>0</v>
      </c>
    </row>
    <row r="35" spans="2:20" ht="27.75" customHeight="1" thickBot="1">
      <c r="B35" s="12" t="str">
        <f t="shared" si="2"/>
        <v>Prestação do carro</v>
      </c>
      <c r="C35" s="5">
        <v>0</v>
      </c>
      <c r="D35" s="6">
        <v>0</v>
      </c>
      <c r="E35" s="12" t="str">
        <f t="shared" si="3"/>
        <v>Bar</v>
      </c>
      <c r="F35" s="5">
        <v>0</v>
      </c>
      <c r="G35" s="6">
        <v>0</v>
      </c>
      <c r="H35" s="12" t="str">
        <f t="shared" si="4"/>
        <v>Day Trade</v>
      </c>
      <c r="I35" s="5">
        <v>0</v>
      </c>
      <c r="J35" s="6">
        <v>0</v>
      </c>
      <c r="K35" s="12" t="str">
        <f t="shared" si="5"/>
        <v>-</v>
      </c>
      <c r="L35" s="5">
        <v>0</v>
      </c>
      <c r="M35" s="6">
        <v>0</v>
      </c>
      <c r="O35" s="184"/>
      <c r="P35" s="186" t="str">
        <f>E34</f>
        <v>Entretenimento</v>
      </c>
      <c r="Q35" s="187"/>
      <c r="R35" s="213">
        <v>0</v>
      </c>
      <c r="S35" s="52">
        <f>SUM(F35:G39)</f>
        <v>0</v>
      </c>
      <c r="T35" s="53">
        <f t="shared" si="6"/>
        <v>0</v>
      </c>
    </row>
    <row r="36" spans="2:20" ht="17.25" thickBot="1">
      <c r="B36" s="12" t="str">
        <f t="shared" si="2"/>
        <v>Seguro do carro</v>
      </c>
      <c r="C36" s="5">
        <v>0</v>
      </c>
      <c r="D36" s="6">
        <v>0</v>
      </c>
      <c r="E36" s="12" t="str">
        <f t="shared" si="3"/>
        <v>Restaurante</v>
      </c>
      <c r="F36" s="5">
        <v>0</v>
      </c>
      <c r="G36" s="6">
        <v>0</v>
      </c>
      <c r="H36" s="12" t="str">
        <f t="shared" si="4"/>
        <v>Ações</v>
      </c>
      <c r="I36" s="5">
        <v>0</v>
      </c>
      <c r="J36" s="6">
        <v>0</v>
      </c>
      <c r="K36" s="12" t="str">
        <f t="shared" si="5"/>
        <v>-</v>
      </c>
      <c r="L36" s="5">
        <v>0</v>
      </c>
      <c r="M36" s="6">
        <v>0</v>
      </c>
      <c r="O36" s="184"/>
      <c r="P36" s="186" t="str">
        <f>H34</f>
        <v>Investimento</v>
      </c>
      <c r="Q36" s="187"/>
      <c r="R36" s="213">
        <v>0</v>
      </c>
      <c r="S36" s="52">
        <f>SUM(I35:J39)</f>
        <v>0</v>
      </c>
      <c r="T36" s="53">
        <f t="shared" si="6"/>
        <v>0</v>
      </c>
    </row>
    <row r="37" spans="2:20" ht="17.25" thickBot="1">
      <c r="B37" s="12" t="str">
        <f t="shared" si="2"/>
        <v>Estacionamento</v>
      </c>
      <c r="C37" s="5">
        <v>0</v>
      </c>
      <c r="D37" s="6">
        <v>0</v>
      </c>
      <c r="E37" s="12" t="str">
        <f t="shared" si="3"/>
        <v>Cinema</v>
      </c>
      <c r="F37" s="5">
        <v>0</v>
      </c>
      <c r="G37" s="6">
        <v>0</v>
      </c>
      <c r="H37" s="12" t="str">
        <f t="shared" si="4"/>
        <v>Previdência</v>
      </c>
      <c r="I37" s="5">
        <v>0</v>
      </c>
      <c r="J37" s="6">
        <v>0</v>
      </c>
      <c r="K37" s="12" t="str">
        <f t="shared" si="5"/>
        <v>-</v>
      </c>
      <c r="L37" s="5">
        <v>0</v>
      </c>
      <c r="M37" s="6">
        <v>0</v>
      </c>
      <c r="O37" s="184"/>
      <c r="P37" s="186" t="str">
        <f>K34</f>
        <v>Viagens</v>
      </c>
      <c r="Q37" s="187"/>
      <c r="R37" s="213">
        <v>0</v>
      </c>
      <c r="S37" s="52">
        <f>SUM(L35:M39)</f>
        <v>0</v>
      </c>
      <c r="T37" s="53">
        <f t="shared" si="6"/>
        <v>0</v>
      </c>
    </row>
    <row r="38" spans="2:20" ht="17.25" thickBot="1">
      <c r="B38" s="12" t="str">
        <f t="shared" si="2"/>
        <v>-</v>
      </c>
      <c r="C38" s="5">
        <v>0</v>
      </c>
      <c r="D38" s="6">
        <v>0</v>
      </c>
      <c r="E38" s="12" t="str">
        <f t="shared" si="3"/>
        <v>-</v>
      </c>
      <c r="F38" s="5">
        <v>0</v>
      </c>
      <c r="G38" s="6">
        <v>0</v>
      </c>
      <c r="H38" s="12" t="str">
        <f t="shared" si="4"/>
        <v>Renda Fixa</v>
      </c>
      <c r="I38" s="5">
        <v>0</v>
      </c>
      <c r="J38" s="6">
        <v>0</v>
      </c>
      <c r="K38" s="12" t="str">
        <f t="shared" si="5"/>
        <v>-</v>
      </c>
      <c r="L38" s="5">
        <v>0</v>
      </c>
      <c r="M38" s="6">
        <v>0</v>
      </c>
      <c r="O38" s="184"/>
      <c r="P38" s="186" t="str">
        <f>B40</f>
        <v>Prevenção</v>
      </c>
      <c r="Q38" s="187"/>
      <c r="R38" s="213">
        <v>0</v>
      </c>
      <c r="S38" s="52">
        <f>SUM(C41:D45)</f>
        <v>0</v>
      </c>
      <c r="T38" s="53">
        <f t="shared" si="6"/>
        <v>0</v>
      </c>
    </row>
    <row r="39" spans="2:20" ht="15.75" customHeight="1" thickBot="1">
      <c r="B39" s="12" t="str">
        <f t="shared" si="2"/>
        <v>-</v>
      </c>
      <c r="C39" s="5">
        <v>0</v>
      </c>
      <c r="D39" s="6">
        <v>0</v>
      </c>
      <c r="E39" s="12" t="str">
        <f t="shared" si="3"/>
        <v>-</v>
      </c>
      <c r="F39" s="5">
        <v>0</v>
      </c>
      <c r="G39" s="6">
        <v>0</v>
      </c>
      <c r="H39" s="12" t="str">
        <f t="shared" si="4"/>
        <v>-</v>
      </c>
      <c r="I39" s="5">
        <v>0</v>
      </c>
      <c r="J39" s="6">
        <v>0</v>
      </c>
      <c r="K39" s="12" t="str">
        <f t="shared" si="5"/>
        <v>-</v>
      </c>
      <c r="L39" s="5">
        <v>0</v>
      </c>
      <c r="M39" s="6">
        <v>0</v>
      </c>
      <c r="O39" s="184"/>
      <c r="P39" s="186" t="str">
        <f>E40</f>
        <v>Manutenção</v>
      </c>
      <c r="Q39" s="187"/>
      <c r="R39" s="213">
        <v>0</v>
      </c>
      <c r="S39" s="52">
        <f>SUM(F41:G45)</f>
        <v>0</v>
      </c>
      <c r="T39" s="53">
        <f t="shared" si="6"/>
        <v>0</v>
      </c>
    </row>
    <row r="40" spans="2:20" ht="15.75" customHeight="1" thickBot="1">
      <c r="B40" s="47" t="str">
        <f t="shared" si="2"/>
        <v>Prevenção</v>
      </c>
      <c r="C40" s="24" t="s">
        <v>32</v>
      </c>
      <c r="D40" s="25" t="s">
        <v>33</v>
      </c>
      <c r="E40" s="47" t="str">
        <f t="shared" si="3"/>
        <v>Manutenção</v>
      </c>
      <c r="F40" s="24" t="s">
        <v>32</v>
      </c>
      <c r="G40" s="25" t="s">
        <v>33</v>
      </c>
      <c r="H40" s="47" t="str">
        <f t="shared" si="4"/>
        <v>X</v>
      </c>
      <c r="I40" s="24" t="s">
        <v>32</v>
      </c>
      <c r="J40" s="25" t="s">
        <v>33</v>
      </c>
      <c r="K40" s="47" t="str">
        <f t="shared" si="5"/>
        <v>Outros</v>
      </c>
      <c r="L40" s="24" t="s">
        <v>32</v>
      </c>
      <c r="M40" s="25" t="s">
        <v>33</v>
      </c>
      <c r="O40" s="184"/>
      <c r="P40" s="186" t="str">
        <f>H40</f>
        <v>X</v>
      </c>
      <c r="Q40" s="187"/>
      <c r="R40" s="213">
        <v>0</v>
      </c>
      <c r="S40" s="52">
        <f>SUM(I41:J45)</f>
        <v>0</v>
      </c>
      <c r="T40" s="53">
        <f t="shared" si="6"/>
        <v>0</v>
      </c>
    </row>
    <row r="41" spans="2:20" ht="15.75" customHeight="1" thickBot="1">
      <c r="B41" s="12" t="str">
        <f t="shared" si="2"/>
        <v>Seguro saúde</v>
      </c>
      <c r="C41" s="5">
        <v>0</v>
      </c>
      <c r="D41" s="6">
        <v>0</v>
      </c>
      <c r="E41" s="22" t="str">
        <f t="shared" si="3"/>
        <v>Casa</v>
      </c>
      <c r="F41" s="5">
        <v>0</v>
      </c>
      <c r="G41" s="6">
        <v>0</v>
      </c>
      <c r="H41" s="12" t="str">
        <f t="shared" si="4"/>
        <v>-</v>
      </c>
      <c r="I41" s="5">
        <v>0</v>
      </c>
      <c r="J41" s="6">
        <v>0</v>
      </c>
      <c r="K41" s="12" t="str">
        <f t="shared" si="5"/>
        <v>-</v>
      </c>
      <c r="L41" s="5">
        <v>0</v>
      </c>
      <c r="M41" s="6">
        <v>0</v>
      </c>
      <c r="O41" s="185"/>
      <c r="P41" s="188" t="str">
        <f>K40</f>
        <v>Outros</v>
      </c>
      <c r="Q41" s="189"/>
      <c r="R41" s="215">
        <v>0</v>
      </c>
      <c r="S41" s="54">
        <f>SUM(L41:M45)</f>
        <v>0</v>
      </c>
      <c r="T41" s="55">
        <f t="shared" si="6"/>
        <v>0</v>
      </c>
    </row>
    <row r="42" spans="2:20" ht="15.75" customHeight="1" thickBot="1">
      <c r="B42" s="12" t="str">
        <f t="shared" si="2"/>
        <v>Plano de saúde</v>
      </c>
      <c r="C42" s="5">
        <v>0</v>
      </c>
      <c r="D42" s="6">
        <v>0</v>
      </c>
      <c r="E42" s="22" t="str">
        <f t="shared" si="3"/>
        <v>Carro</v>
      </c>
      <c r="F42" s="5">
        <v>0</v>
      </c>
      <c r="G42" s="6">
        <v>0</v>
      </c>
      <c r="H42" s="12" t="str">
        <f t="shared" si="4"/>
        <v>-</v>
      </c>
      <c r="I42" s="5">
        <v>0</v>
      </c>
      <c r="J42" s="6">
        <v>0</v>
      </c>
      <c r="K42" s="12" t="str">
        <f t="shared" si="5"/>
        <v>-</v>
      </c>
      <c r="L42" s="5">
        <v>0</v>
      </c>
      <c r="M42" s="6">
        <v>0</v>
      </c>
    </row>
    <row r="43" spans="2:20" ht="15.75" customHeight="1" thickBot="1">
      <c r="B43" s="12" t="str">
        <f t="shared" si="2"/>
        <v>-</v>
      </c>
      <c r="C43" s="5">
        <v>0</v>
      </c>
      <c r="D43" s="6">
        <v>0</v>
      </c>
      <c r="E43" s="22" t="str">
        <f t="shared" si="3"/>
        <v>-</v>
      </c>
      <c r="F43" s="5">
        <v>0</v>
      </c>
      <c r="G43" s="6">
        <v>0</v>
      </c>
      <c r="H43" s="12" t="str">
        <f t="shared" si="4"/>
        <v>-</v>
      </c>
      <c r="I43" s="5">
        <v>0</v>
      </c>
      <c r="J43" s="6">
        <v>0</v>
      </c>
      <c r="K43" s="12" t="str">
        <f t="shared" si="5"/>
        <v>-</v>
      </c>
      <c r="L43" s="5">
        <v>0</v>
      </c>
      <c r="M43" s="6">
        <v>0</v>
      </c>
    </row>
    <row r="44" spans="2:20" ht="15" customHeight="1" thickBot="1">
      <c r="B44" s="12" t="str">
        <f t="shared" si="2"/>
        <v>-</v>
      </c>
      <c r="C44" s="5">
        <v>0</v>
      </c>
      <c r="D44" s="6">
        <v>0</v>
      </c>
      <c r="E44" s="22" t="str">
        <f t="shared" si="3"/>
        <v>-</v>
      </c>
      <c r="F44" s="5">
        <v>0</v>
      </c>
      <c r="G44" s="6">
        <v>0</v>
      </c>
      <c r="H44" s="12" t="str">
        <f t="shared" si="4"/>
        <v>-</v>
      </c>
      <c r="I44" s="5">
        <v>0</v>
      </c>
      <c r="J44" s="6">
        <v>0</v>
      </c>
      <c r="K44" s="12" t="str">
        <f t="shared" si="5"/>
        <v>-</v>
      </c>
      <c r="L44" s="5">
        <v>0</v>
      </c>
      <c r="M44" s="6">
        <v>0</v>
      </c>
    </row>
    <row r="45" spans="2:20" ht="17.25" thickBot="1">
      <c r="B45" s="13" t="str">
        <f t="shared" si="2"/>
        <v>-</v>
      </c>
      <c r="C45" s="7">
        <v>0</v>
      </c>
      <c r="D45" s="8">
        <v>0</v>
      </c>
      <c r="E45" s="23" t="str">
        <f t="shared" si="3"/>
        <v>-</v>
      </c>
      <c r="F45" s="7">
        <v>0</v>
      </c>
      <c r="G45" s="8">
        <v>0</v>
      </c>
      <c r="H45" s="13" t="str">
        <f t="shared" si="4"/>
        <v>-</v>
      </c>
      <c r="I45" s="7">
        <v>0</v>
      </c>
      <c r="J45" s="8">
        <v>0</v>
      </c>
      <c r="K45" s="13" t="str">
        <f t="shared" si="5"/>
        <v>-</v>
      </c>
      <c r="L45" s="7">
        <v>0</v>
      </c>
      <c r="M45" s="8">
        <v>0</v>
      </c>
    </row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2.75" customHeight="1"/>
  </sheetData>
  <mergeCells count="31">
    <mergeCell ref="P27:Q27"/>
    <mergeCell ref="V17:X20"/>
    <mergeCell ref="V16:X16"/>
    <mergeCell ref="V21:X23"/>
    <mergeCell ref="V28:X29"/>
    <mergeCell ref="V24:X27"/>
    <mergeCell ref="S7:T11"/>
    <mergeCell ref="P22:Q22"/>
    <mergeCell ref="P23:Q23"/>
    <mergeCell ref="P24:Q24"/>
    <mergeCell ref="P18:Q18"/>
    <mergeCell ref="P19:Q19"/>
    <mergeCell ref="P20:Q20"/>
    <mergeCell ref="P21:Q21"/>
    <mergeCell ref="P39:Q39"/>
    <mergeCell ref="P40:Q40"/>
    <mergeCell ref="P41:Q41"/>
    <mergeCell ref="P30:Q30"/>
    <mergeCell ref="P31:Q31"/>
    <mergeCell ref="P32:Q32"/>
    <mergeCell ref="P33:Q33"/>
    <mergeCell ref="P35:Q35"/>
    <mergeCell ref="P34:Q34"/>
    <mergeCell ref="P36:Q36"/>
    <mergeCell ref="P37:Q37"/>
    <mergeCell ref="P38:Q38"/>
    <mergeCell ref="O6:O13"/>
    <mergeCell ref="B6:M7"/>
    <mergeCell ref="B27:M27"/>
    <mergeCell ref="O18:O29"/>
    <mergeCell ref="O30:O41"/>
  </mergeCells>
  <phoneticPr fontId="14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X56"/>
  <sheetViews>
    <sheetView showGridLines="0" topLeftCell="A14" zoomScaleNormal="100" workbookViewId="0">
      <selection activeCell="R16" sqref="R16:R41"/>
    </sheetView>
  </sheetViews>
  <sheetFormatPr defaultRowHeight="12.75"/>
  <cols>
    <col min="2" max="2" width="17.140625" style="131" customWidth="1"/>
    <col min="3" max="3" width="16.140625" customWidth="1"/>
    <col min="4" max="4" width="15" customWidth="1"/>
    <col min="5" max="5" width="17.140625" customWidth="1"/>
    <col min="6" max="7" width="11.7109375" customWidth="1"/>
    <col min="8" max="8" width="17.140625" customWidth="1"/>
    <col min="9" max="10" width="11.7109375" customWidth="1"/>
    <col min="11" max="11" width="17.140625" customWidth="1"/>
    <col min="12" max="13" width="11.7109375" customWidth="1"/>
    <col min="14" max="15" width="9.5703125" customWidth="1"/>
    <col min="16" max="16" width="11.7109375" customWidth="1"/>
    <col min="17" max="17" width="10.5703125" bestFit="1" customWidth="1"/>
    <col min="18" max="18" width="15.28515625" customWidth="1"/>
    <col min="19" max="19" width="11.5703125" customWidth="1"/>
    <col min="20" max="20" width="11.42578125" customWidth="1"/>
    <col min="21" max="21" width="13.28515625" customWidth="1"/>
    <col min="22" max="22" width="11.140625" customWidth="1"/>
    <col min="23" max="23" width="11.42578125" customWidth="1"/>
    <col min="24" max="24" width="10.85546875" customWidth="1"/>
  </cols>
  <sheetData>
    <row r="5" spans="2:24" ht="13.5" thickBot="1"/>
    <row r="6" spans="2:24" ht="17.25" thickBot="1">
      <c r="B6" s="174" t="s">
        <v>15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O6" s="171" t="s">
        <v>13</v>
      </c>
      <c r="P6" s="14" t="s">
        <v>27</v>
      </c>
      <c r="Q6" s="39">
        <v>10000</v>
      </c>
      <c r="R6" s="62"/>
      <c r="V6" s="35" t="s">
        <v>28</v>
      </c>
      <c r="W6" s="36" t="s">
        <v>29</v>
      </c>
      <c r="X6" s="37" t="s">
        <v>14</v>
      </c>
    </row>
    <row r="7" spans="2:24" ht="17.25" thickBot="1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O7" s="172"/>
      <c r="P7" s="4" t="s">
        <v>38</v>
      </c>
      <c r="Q7" s="40"/>
      <c r="R7" s="62"/>
      <c r="S7" s="192" t="s">
        <v>21</v>
      </c>
      <c r="T7" s="193"/>
      <c r="U7" s="71" t="str">
        <f>H15</f>
        <v>Day Trade</v>
      </c>
      <c r="V7" s="124">
        <f>Janeiro!X7</f>
        <v>0</v>
      </c>
      <c r="W7" s="125"/>
      <c r="X7" s="126">
        <f>V7+W7</f>
        <v>0</v>
      </c>
    </row>
    <row r="8" spans="2:24" ht="18.75" thickBot="1">
      <c r="B8" s="132" t="s">
        <v>31</v>
      </c>
      <c r="C8" s="24" t="s">
        <v>32</v>
      </c>
      <c r="D8" s="25" t="s">
        <v>33</v>
      </c>
      <c r="E8" s="47" t="s">
        <v>34</v>
      </c>
      <c r="F8" s="24" t="s">
        <v>32</v>
      </c>
      <c r="G8" s="25" t="s">
        <v>33</v>
      </c>
      <c r="H8" s="47" t="s">
        <v>35</v>
      </c>
      <c r="I8" s="24" t="s">
        <v>32</v>
      </c>
      <c r="J8" s="25" t="s">
        <v>33</v>
      </c>
      <c r="K8" s="47" t="s">
        <v>36</v>
      </c>
      <c r="L8" s="24" t="s">
        <v>32</v>
      </c>
      <c r="M8" s="25" t="s">
        <v>33</v>
      </c>
      <c r="O8" s="172"/>
      <c r="P8" s="4" t="s">
        <v>37</v>
      </c>
      <c r="Q8" s="40"/>
      <c r="R8" s="62"/>
      <c r="S8" s="194"/>
      <c r="T8" s="195"/>
      <c r="U8" s="45" t="str">
        <f>H16</f>
        <v>Ações</v>
      </c>
      <c r="V8" s="124">
        <f>Janeiro!X8</f>
        <v>0</v>
      </c>
      <c r="W8" s="43"/>
      <c r="X8" s="127">
        <f>V8+W8</f>
        <v>0</v>
      </c>
    </row>
    <row r="9" spans="2:24" ht="17.25" thickBot="1">
      <c r="B9" s="133" t="s">
        <v>38</v>
      </c>
      <c r="C9" s="5">
        <v>0</v>
      </c>
      <c r="D9" s="6">
        <v>0</v>
      </c>
      <c r="E9" s="11" t="s">
        <v>39</v>
      </c>
      <c r="F9" s="5">
        <v>0</v>
      </c>
      <c r="G9" s="6">
        <v>0</v>
      </c>
      <c r="H9" s="11" t="s">
        <v>40</v>
      </c>
      <c r="I9" s="5">
        <v>0</v>
      </c>
      <c r="J9" s="6">
        <v>0</v>
      </c>
      <c r="K9" s="11" t="s">
        <v>41</v>
      </c>
      <c r="L9" s="5">
        <v>0</v>
      </c>
      <c r="M9" s="6">
        <v>0</v>
      </c>
      <c r="O9" s="172"/>
      <c r="P9" s="4" t="s">
        <v>42</v>
      </c>
      <c r="Q9" s="40"/>
      <c r="R9" s="62"/>
      <c r="S9" s="194"/>
      <c r="T9" s="195"/>
      <c r="U9" s="45" t="str">
        <f>H17</f>
        <v>Previdência</v>
      </c>
      <c r="V9" s="124">
        <f>Janeiro!X9</f>
        <v>0</v>
      </c>
      <c r="W9" s="43"/>
      <c r="X9" s="127">
        <f t="shared" ref="X9:X11" si="0">V9+W9</f>
        <v>0</v>
      </c>
    </row>
    <row r="10" spans="2:24" ht="17.25" thickBot="1">
      <c r="B10" s="134" t="s">
        <v>43</v>
      </c>
      <c r="C10" s="5">
        <v>0</v>
      </c>
      <c r="D10" s="6">
        <v>0</v>
      </c>
      <c r="E10" s="11" t="s">
        <v>44</v>
      </c>
      <c r="F10" s="5">
        <v>0</v>
      </c>
      <c r="G10" s="6">
        <v>0</v>
      </c>
      <c r="H10" s="11" t="s">
        <v>45</v>
      </c>
      <c r="I10" s="5">
        <v>0</v>
      </c>
      <c r="J10" s="6">
        <v>0</v>
      </c>
      <c r="K10" s="11" t="s">
        <v>46</v>
      </c>
      <c r="L10" s="5">
        <v>0</v>
      </c>
      <c r="M10" s="6">
        <v>0</v>
      </c>
      <c r="O10" s="172"/>
      <c r="P10" s="4" t="s">
        <v>47</v>
      </c>
      <c r="Q10" s="40"/>
      <c r="R10" s="62"/>
      <c r="S10" s="194"/>
      <c r="T10" s="195"/>
      <c r="U10" s="45" t="str">
        <f>H18</f>
        <v>Renda Fixa</v>
      </c>
      <c r="V10" s="124">
        <f>Janeiro!X10</f>
        <v>0</v>
      </c>
      <c r="W10" s="43"/>
      <c r="X10" s="127">
        <f t="shared" si="0"/>
        <v>0</v>
      </c>
    </row>
    <row r="11" spans="2:24" ht="17.25" thickBot="1">
      <c r="B11" s="134" t="s">
        <v>48</v>
      </c>
      <c r="C11" s="5">
        <v>0</v>
      </c>
      <c r="D11" s="6">
        <v>0</v>
      </c>
      <c r="E11" s="11" t="s">
        <v>49</v>
      </c>
      <c r="F11" s="5">
        <v>0</v>
      </c>
      <c r="G11" s="6">
        <v>0</v>
      </c>
      <c r="H11" s="34" t="s">
        <v>50</v>
      </c>
      <c r="I11" s="5">
        <v>0</v>
      </c>
      <c r="J11" s="6">
        <v>0</v>
      </c>
      <c r="K11" s="11" t="s">
        <v>50</v>
      </c>
      <c r="L11" s="5">
        <v>0</v>
      </c>
      <c r="M11" s="6">
        <v>0</v>
      </c>
      <c r="O11" s="172"/>
      <c r="P11" s="4" t="s">
        <v>51</v>
      </c>
      <c r="Q11" s="40"/>
      <c r="R11" s="62"/>
      <c r="S11" s="196"/>
      <c r="T11" s="197"/>
      <c r="U11" s="73" t="str">
        <f>H19</f>
        <v>-</v>
      </c>
      <c r="V11" s="128">
        <f>Janeiro!X11</f>
        <v>0</v>
      </c>
      <c r="W11" s="129"/>
      <c r="X11" s="130">
        <f t="shared" si="0"/>
        <v>0</v>
      </c>
    </row>
    <row r="12" spans="2:24" ht="17.25" thickBot="1">
      <c r="B12" s="134" t="s">
        <v>52</v>
      </c>
      <c r="C12" s="5">
        <v>0</v>
      </c>
      <c r="D12" s="6">
        <v>0</v>
      </c>
      <c r="E12" s="12" t="s">
        <v>50</v>
      </c>
      <c r="F12" s="5">
        <v>0</v>
      </c>
      <c r="G12" s="6">
        <v>0</v>
      </c>
      <c r="H12" s="34" t="s">
        <v>50</v>
      </c>
      <c r="I12" s="5">
        <v>0</v>
      </c>
      <c r="J12" s="6">
        <v>0</v>
      </c>
      <c r="K12" s="11" t="s">
        <v>50</v>
      </c>
      <c r="L12" s="5">
        <v>0</v>
      </c>
      <c r="M12" s="6">
        <v>0</v>
      </c>
      <c r="O12" s="172"/>
      <c r="P12" s="4" t="s">
        <v>53</v>
      </c>
      <c r="Q12" s="40"/>
      <c r="R12" s="62"/>
    </row>
    <row r="13" spans="2:24" ht="16.5" customHeight="1" thickBot="1">
      <c r="B13" s="134" t="s">
        <v>54</v>
      </c>
      <c r="C13" s="5">
        <v>0</v>
      </c>
      <c r="D13" s="6">
        <v>0</v>
      </c>
      <c r="E13" s="12" t="s">
        <v>50</v>
      </c>
      <c r="F13" s="5">
        <v>0</v>
      </c>
      <c r="G13" s="6">
        <v>0</v>
      </c>
      <c r="H13" s="11" t="s">
        <v>50</v>
      </c>
      <c r="I13" s="5">
        <v>0</v>
      </c>
      <c r="J13" s="6">
        <v>0</v>
      </c>
      <c r="K13" s="11" t="s">
        <v>50</v>
      </c>
      <c r="L13" s="5">
        <v>0</v>
      </c>
      <c r="M13" s="6">
        <v>0</v>
      </c>
      <c r="O13" s="173"/>
      <c r="P13" s="16" t="s">
        <v>14</v>
      </c>
      <c r="Q13" s="41">
        <f>SUM(Q6:Q12)</f>
        <v>10000</v>
      </c>
      <c r="R13" s="62"/>
    </row>
    <row r="14" spans="2:24" ht="18.75" thickBot="1">
      <c r="B14" s="135" t="s">
        <v>55</v>
      </c>
      <c r="C14" s="24" t="s">
        <v>32</v>
      </c>
      <c r="D14" s="25" t="s">
        <v>33</v>
      </c>
      <c r="E14" s="47" t="s">
        <v>56</v>
      </c>
      <c r="F14" s="24" t="s">
        <v>32</v>
      </c>
      <c r="G14" s="25" t="s">
        <v>33</v>
      </c>
      <c r="H14" s="47" t="s">
        <v>57</v>
      </c>
      <c r="I14" s="24" t="s">
        <v>32</v>
      </c>
      <c r="J14" s="25" t="s">
        <v>33</v>
      </c>
      <c r="K14" s="47" t="s">
        <v>58</v>
      </c>
      <c r="L14" s="24" t="s">
        <v>32</v>
      </c>
      <c r="M14" s="25" t="s">
        <v>33</v>
      </c>
    </row>
    <row r="15" spans="2:24" ht="17.25" thickBot="1">
      <c r="B15" s="134" t="s">
        <v>59</v>
      </c>
      <c r="C15" s="5">
        <v>0</v>
      </c>
      <c r="D15" s="6">
        <v>0</v>
      </c>
      <c r="E15" s="12" t="s">
        <v>60</v>
      </c>
      <c r="F15" s="5">
        <v>0</v>
      </c>
      <c r="G15" s="6">
        <v>0</v>
      </c>
      <c r="H15" s="12" t="s">
        <v>61</v>
      </c>
      <c r="I15" s="5">
        <v>0</v>
      </c>
      <c r="J15" s="6">
        <v>0</v>
      </c>
      <c r="K15" s="12" t="s">
        <v>50</v>
      </c>
      <c r="L15" s="5">
        <v>0</v>
      </c>
      <c r="M15" s="6">
        <v>0</v>
      </c>
    </row>
    <row r="16" spans="2:24" ht="20.25" thickBot="1">
      <c r="B16" s="134" t="s">
        <v>62</v>
      </c>
      <c r="C16" s="5">
        <v>0</v>
      </c>
      <c r="D16" s="6">
        <v>0</v>
      </c>
      <c r="E16" s="12" t="s">
        <v>63</v>
      </c>
      <c r="F16" s="5">
        <v>0</v>
      </c>
      <c r="G16" s="6">
        <v>0</v>
      </c>
      <c r="H16" s="12" t="s">
        <v>64</v>
      </c>
      <c r="I16" s="5">
        <v>0</v>
      </c>
      <c r="J16" s="6">
        <v>0</v>
      </c>
      <c r="K16" s="12" t="s">
        <v>50</v>
      </c>
      <c r="L16" s="5">
        <v>0</v>
      </c>
      <c r="M16" s="6">
        <v>0</v>
      </c>
      <c r="P16" s="17" t="s">
        <v>65</v>
      </c>
      <c r="Q16" s="65">
        <f>Q13</f>
        <v>10000</v>
      </c>
      <c r="R16" s="217" t="s">
        <v>66</v>
      </c>
      <c r="S16" s="14" t="s">
        <v>67</v>
      </c>
      <c r="T16" s="15" t="s">
        <v>68</v>
      </c>
      <c r="V16" s="203" t="s">
        <v>69</v>
      </c>
      <c r="W16" s="203"/>
      <c r="X16" s="203"/>
    </row>
    <row r="17" spans="2:24" ht="17.25" thickBot="1">
      <c r="B17" s="134" t="s">
        <v>70</v>
      </c>
      <c r="C17" s="5">
        <v>0</v>
      </c>
      <c r="D17" s="6">
        <v>0</v>
      </c>
      <c r="E17" s="12" t="s">
        <v>71</v>
      </c>
      <c r="F17" s="5">
        <v>0</v>
      </c>
      <c r="G17" s="6">
        <v>0</v>
      </c>
      <c r="H17" s="12" t="s">
        <v>72</v>
      </c>
      <c r="I17" s="5">
        <v>0</v>
      </c>
      <c r="J17" s="6">
        <v>0</v>
      </c>
      <c r="K17" s="12" t="s">
        <v>50</v>
      </c>
      <c r="L17" s="5">
        <v>0</v>
      </c>
      <c r="M17" s="6">
        <v>0</v>
      </c>
      <c r="P17" s="18" t="s">
        <v>73</v>
      </c>
      <c r="Q17" s="19">
        <f>Q16-S17</f>
        <v>10000</v>
      </c>
      <c r="R17" s="211">
        <f>SUM(R18:R29)</f>
        <v>6150</v>
      </c>
      <c r="S17" s="20">
        <f>SUM(S18:S29)</f>
        <v>0</v>
      </c>
      <c r="T17" s="21">
        <f t="shared" ref="T17:T29" si="1">R17-S17</f>
        <v>6150</v>
      </c>
      <c r="V17" s="208" t="s">
        <v>74</v>
      </c>
      <c r="W17" s="208"/>
      <c r="X17" s="208"/>
    </row>
    <row r="18" spans="2:24" ht="17.25" thickBot="1">
      <c r="B18" s="136" t="s">
        <v>50</v>
      </c>
      <c r="C18" s="5">
        <v>0</v>
      </c>
      <c r="D18" s="6">
        <v>0</v>
      </c>
      <c r="E18" s="12" t="s">
        <v>50</v>
      </c>
      <c r="F18" s="5">
        <v>0</v>
      </c>
      <c r="G18" s="6">
        <v>0</v>
      </c>
      <c r="H18" s="12" t="s">
        <v>75</v>
      </c>
      <c r="I18" s="5">
        <v>0</v>
      </c>
      <c r="J18" s="6">
        <v>0</v>
      </c>
      <c r="K18" s="12" t="s">
        <v>50</v>
      </c>
      <c r="L18" s="5">
        <v>0</v>
      </c>
      <c r="M18" s="6">
        <v>0</v>
      </c>
      <c r="O18" s="183" t="s">
        <v>15</v>
      </c>
      <c r="P18" s="200" t="str">
        <f>B8</f>
        <v>Habitação</v>
      </c>
      <c r="Q18" s="201"/>
      <c r="R18" s="212">
        <v>300</v>
      </c>
      <c r="S18" s="49">
        <f>SUM(C9:D13)</f>
        <v>0</v>
      </c>
      <c r="T18" s="50">
        <f t="shared" si="1"/>
        <v>300</v>
      </c>
      <c r="V18" s="208"/>
      <c r="W18" s="208"/>
      <c r="X18" s="208"/>
    </row>
    <row r="19" spans="2:24" ht="17.25" thickBot="1">
      <c r="B19" s="136" t="s">
        <v>50</v>
      </c>
      <c r="C19" s="5">
        <v>0</v>
      </c>
      <c r="D19" s="6">
        <v>0</v>
      </c>
      <c r="E19" s="12" t="s">
        <v>50</v>
      </c>
      <c r="F19" s="5">
        <v>0</v>
      </c>
      <c r="G19" s="6">
        <v>0</v>
      </c>
      <c r="H19" s="12" t="s">
        <v>50</v>
      </c>
      <c r="I19" s="5">
        <v>0</v>
      </c>
      <c r="J19" s="6">
        <v>0</v>
      </c>
      <c r="K19" s="12" t="s">
        <v>50</v>
      </c>
      <c r="L19" s="5">
        <v>0</v>
      </c>
      <c r="M19" s="6">
        <v>0</v>
      </c>
      <c r="O19" s="184"/>
      <c r="P19" s="198" t="str">
        <f>E8</f>
        <v>Educação</v>
      </c>
      <c r="Q19" s="199"/>
      <c r="R19" s="213">
        <v>1500</v>
      </c>
      <c r="S19" s="42">
        <f>SUM(F9:G13)</f>
        <v>0</v>
      </c>
      <c r="T19" s="51">
        <f t="shared" si="1"/>
        <v>1500</v>
      </c>
      <c r="V19" s="208"/>
      <c r="W19" s="208"/>
      <c r="X19" s="208"/>
    </row>
    <row r="20" spans="2:24" ht="18.75" thickBot="1">
      <c r="B20" s="135" t="s">
        <v>76</v>
      </c>
      <c r="C20" s="24" t="s">
        <v>32</v>
      </c>
      <c r="D20" s="25" t="s">
        <v>33</v>
      </c>
      <c r="E20" s="47" t="s">
        <v>77</v>
      </c>
      <c r="F20" s="24" t="s">
        <v>32</v>
      </c>
      <c r="G20" s="25" t="s">
        <v>33</v>
      </c>
      <c r="H20" s="47" t="s">
        <v>78</v>
      </c>
      <c r="I20" s="24" t="s">
        <v>32</v>
      </c>
      <c r="J20" s="25" t="s">
        <v>33</v>
      </c>
      <c r="K20" s="47" t="s">
        <v>53</v>
      </c>
      <c r="L20" s="24" t="s">
        <v>32</v>
      </c>
      <c r="M20" s="25" t="s">
        <v>33</v>
      </c>
      <c r="O20" s="184"/>
      <c r="P20" s="198" t="str">
        <f>H8</f>
        <v>Saúde</v>
      </c>
      <c r="Q20" s="199"/>
      <c r="R20" s="213">
        <v>150</v>
      </c>
      <c r="S20" s="42">
        <f>SUM(I9:J13)</f>
        <v>0</v>
      </c>
      <c r="T20" s="51">
        <f t="shared" si="1"/>
        <v>150</v>
      </c>
      <c r="V20" s="208"/>
      <c r="W20" s="208"/>
      <c r="X20" s="208"/>
    </row>
    <row r="21" spans="2:24" ht="17.25" thickBot="1">
      <c r="B21" s="134" t="s">
        <v>79</v>
      </c>
      <c r="C21" s="5">
        <v>0</v>
      </c>
      <c r="D21" s="6">
        <v>0</v>
      </c>
      <c r="E21" s="22" t="s">
        <v>80</v>
      </c>
      <c r="F21" s="5">
        <v>0</v>
      </c>
      <c r="G21" s="6">
        <v>0</v>
      </c>
      <c r="H21" s="12" t="s">
        <v>50</v>
      </c>
      <c r="I21" s="5">
        <v>0</v>
      </c>
      <c r="J21" s="6">
        <v>0</v>
      </c>
      <c r="K21" s="12" t="s">
        <v>50</v>
      </c>
      <c r="L21" s="5">
        <v>0</v>
      </c>
      <c r="M21" s="6">
        <v>0</v>
      </c>
      <c r="O21" s="184"/>
      <c r="P21" s="198" t="str">
        <f>K8</f>
        <v>Impostos</v>
      </c>
      <c r="Q21" s="199"/>
      <c r="R21" s="213">
        <v>600</v>
      </c>
      <c r="S21" s="42">
        <f>SUM(L9:M13)</f>
        <v>0</v>
      </c>
      <c r="T21" s="51">
        <f t="shared" si="1"/>
        <v>600</v>
      </c>
      <c r="V21" s="208" t="s">
        <v>86</v>
      </c>
      <c r="W21" s="208"/>
      <c r="X21" s="208"/>
    </row>
    <row r="22" spans="2:24" ht="17.25" thickBot="1">
      <c r="B22" s="134" t="s">
        <v>82</v>
      </c>
      <c r="C22" s="5">
        <v>0</v>
      </c>
      <c r="D22" s="6">
        <v>0</v>
      </c>
      <c r="E22" s="22" t="s">
        <v>83</v>
      </c>
      <c r="F22" s="5">
        <v>0</v>
      </c>
      <c r="G22" s="6">
        <v>0</v>
      </c>
      <c r="H22" s="12" t="s">
        <v>50</v>
      </c>
      <c r="I22" s="5">
        <v>0</v>
      </c>
      <c r="J22" s="6">
        <v>0</v>
      </c>
      <c r="K22" s="12" t="s">
        <v>50</v>
      </c>
      <c r="L22" s="5">
        <v>0</v>
      </c>
      <c r="M22" s="6">
        <v>0</v>
      </c>
      <c r="O22" s="184"/>
      <c r="P22" s="198" t="str">
        <f>B14</f>
        <v>Transporte</v>
      </c>
      <c r="Q22" s="199"/>
      <c r="R22" s="213">
        <v>200</v>
      </c>
      <c r="S22" s="42">
        <f>SUM(C15:D19)</f>
        <v>0</v>
      </c>
      <c r="T22" s="51">
        <f t="shared" si="1"/>
        <v>200</v>
      </c>
      <c r="V22" s="208"/>
      <c r="W22" s="208"/>
      <c r="X22" s="208"/>
    </row>
    <row r="23" spans="2:24" ht="17.25" customHeight="1" thickBot="1">
      <c r="B23" s="136" t="s">
        <v>50</v>
      </c>
      <c r="C23" s="5">
        <v>0</v>
      </c>
      <c r="D23" s="6">
        <v>0</v>
      </c>
      <c r="E23" s="22" t="s">
        <v>50</v>
      </c>
      <c r="F23" s="5">
        <v>0</v>
      </c>
      <c r="G23" s="6">
        <v>0</v>
      </c>
      <c r="H23" s="12" t="s">
        <v>50</v>
      </c>
      <c r="I23" s="5">
        <v>0</v>
      </c>
      <c r="J23" s="6">
        <v>0</v>
      </c>
      <c r="K23" s="12" t="s">
        <v>50</v>
      </c>
      <c r="L23" s="5">
        <v>0</v>
      </c>
      <c r="M23" s="6">
        <v>0</v>
      </c>
      <c r="O23" s="184"/>
      <c r="P23" s="198" t="str">
        <f>E14</f>
        <v>Entretenimento</v>
      </c>
      <c r="Q23" s="199"/>
      <c r="R23" s="213">
        <v>260</v>
      </c>
      <c r="S23" s="42">
        <f>SUM(F15:G19)</f>
        <v>0</v>
      </c>
      <c r="T23" s="51">
        <f t="shared" si="1"/>
        <v>260</v>
      </c>
      <c r="V23" s="208"/>
      <c r="W23" s="208"/>
      <c r="X23" s="208"/>
    </row>
    <row r="24" spans="2:24" ht="17.25" customHeight="1" thickBot="1">
      <c r="B24" s="136" t="s">
        <v>50</v>
      </c>
      <c r="C24" s="5">
        <v>0</v>
      </c>
      <c r="D24" s="6">
        <v>0</v>
      </c>
      <c r="E24" s="22" t="s">
        <v>50</v>
      </c>
      <c r="F24" s="5">
        <v>0</v>
      </c>
      <c r="G24" s="6">
        <v>0</v>
      </c>
      <c r="H24" s="12" t="s">
        <v>50</v>
      </c>
      <c r="I24" s="5">
        <v>0</v>
      </c>
      <c r="J24" s="6">
        <v>0</v>
      </c>
      <c r="K24" s="12" t="s">
        <v>50</v>
      </c>
      <c r="L24" s="5">
        <v>0</v>
      </c>
      <c r="M24" s="6">
        <v>0</v>
      </c>
      <c r="O24" s="184"/>
      <c r="P24" s="198" t="str">
        <f>H14</f>
        <v>Investimento</v>
      </c>
      <c r="Q24" s="199"/>
      <c r="R24" s="213">
        <v>40</v>
      </c>
      <c r="S24" s="42">
        <f>SUM(I15:J19)</f>
        <v>0</v>
      </c>
      <c r="T24" s="51">
        <f t="shared" si="1"/>
        <v>40</v>
      </c>
      <c r="V24" s="208"/>
      <c r="W24" s="208"/>
      <c r="X24" s="208"/>
    </row>
    <row r="25" spans="2:24" ht="17.25" customHeight="1" thickBot="1">
      <c r="B25" s="137" t="s">
        <v>50</v>
      </c>
      <c r="C25" s="7">
        <v>0</v>
      </c>
      <c r="D25" s="8">
        <v>0</v>
      </c>
      <c r="E25" s="23" t="s">
        <v>50</v>
      </c>
      <c r="F25" s="7">
        <v>0</v>
      </c>
      <c r="G25" s="8">
        <v>0</v>
      </c>
      <c r="H25" s="13" t="s">
        <v>50</v>
      </c>
      <c r="I25" s="7">
        <v>0</v>
      </c>
      <c r="J25" s="8">
        <v>0</v>
      </c>
      <c r="K25" s="13" t="s">
        <v>50</v>
      </c>
      <c r="L25" s="7">
        <v>0</v>
      </c>
      <c r="M25" s="8">
        <v>0</v>
      </c>
      <c r="N25" s="48"/>
      <c r="O25" s="184"/>
      <c r="P25" s="58" t="str">
        <f>K14</f>
        <v>Viagens</v>
      </c>
      <c r="Q25" s="59"/>
      <c r="R25" s="214">
        <v>2500</v>
      </c>
      <c r="S25" s="52">
        <f>SUM(L15:M19)</f>
        <v>0</v>
      </c>
      <c r="T25" s="53">
        <f t="shared" si="1"/>
        <v>2500</v>
      </c>
      <c r="V25" s="209" t="s">
        <v>87</v>
      </c>
      <c r="W25" s="209"/>
      <c r="X25" s="209"/>
    </row>
    <row r="26" spans="2:24" ht="21.75" customHeight="1" thickBot="1">
      <c r="G26" s="9"/>
      <c r="N26" s="38"/>
      <c r="O26" s="184"/>
      <c r="P26" s="58" t="str">
        <f>B20</f>
        <v>Prevenção</v>
      </c>
      <c r="Q26" s="59"/>
      <c r="R26" s="214">
        <v>600</v>
      </c>
      <c r="S26" s="52">
        <f>SUM(C21:D25)</f>
        <v>0</v>
      </c>
      <c r="T26" s="53">
        <f t="shared" si="1"/>
        <v>600</v>
      </c>
      <c r="V26" s="208" t="s">
        <v>85</v>
      </c>
      <c r="W26" s="208"/>
      <c r="X26" s="208"/>
    </row>
    <row r="27" spans="2:24" ht="27.75" thickBot="1">
      <c r="B27" s="180" t="s">
        <v>18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O27" s="184"/>
      <c r="P27" s="206" t="str">
        <f>E20</f>
        <v>Manutenção</v>
      </c>
      <c r="Q27" s="207"/>
      <c r="R27" s="214">
        <v>0</v>
      </c>
      <c r="S27" s="52">
        <f>SUM(F21:G25)</f>
        <v>0</v>
      </c>
      <c r="T27" s="53">
        <f t="shared" si="1"/>
        <v>0</v>
      </c>
      <c r="V27" s="208"/>
      <c r="W27" s="208"/>
      <c r="X27" s="208"/>
    </row>
    <row r="28" spans="2:24" ht="18.75" thickBot="1">
      <c r="B28" s="132" t="str">
        <f t="shared" ref="B28:B45" si="2">B8</f>
        <v>Habitação</v>
      </c>
      <c r="C28" s="24" t="s">
        <v>32</v>
      </c>
      <c r="D28" s="25" t="s">
        <v>33</v>
      </c>
      <c r="E28" s="47" t="str">
        <f t="shared" ref="E28:E45" si="3">E8</f>
        <v>Educação</v>
      </c>
      <c r="F28" s="24" t="s">
        <v>32</v>
      </c>
      <c r="G28" s="25" t="s">
        <v>33</v>
      </c>
      <c r="H28" s="47" t="str">
        <f t="shared" ref="H28:H45" si="4">H8</f>
        <v>Saúde</v>
      </c>
      <c r="I28" s="24" t="s">
        <v>32</v>
      </c>
      <c r="J28" s="25" t="s">
        <v>33</v>
      </c>
      <c r="K28" s="47" t="str">
        <f t="shared" ref="K28:K45" si="5">K8</f>
        <v>Impostos</v>
      </c>
      <c r="L28" s="24" t="s">
        <v>32</v>
      </c>
      <c r="M28" s="25" t="s">
        <v>33</v>
      </c>
      <c r="O28" s="184"/>
      <c r="P28" s="58" t="str">
        <f>H20</f>
        <v>X</v>
      </c>
      <c r="Q28" s="59"/>
      <c r="R28" s="214">
        <v>0</v>
      </c>
      <c r="S28" s="52">
        <f>SUM(I21:J25)</f>
        <v>0</v>
      </c>
      <c r="T28" s="53">
        <f t="shared" si="1"/>
        <v>0</v>
      </c>
    </row>
    <row r="29" spans="2:24" ht="19.5" customHeight="1" thickBot="1">
      <c r="B29" s="133" t="str">
        <f t="shared" si="2"/>
        <v>Aluguel</v>
      </c>
      <c r="C29" s="5">
        <v>0</v>
      </c>
      <c r="D29" s="6">
        <v>0</v>
      </c>
      <c r="E29" s="12" t="str">
        <f t="shared" si="3"/>
        <v>Colégio</v>
      </c>
      <c r="F29" s="5">
        <v>0</v>
      </c>
      <c r="G29" s="6">
        <v>0</v>
      </c>
      <c r="H29" s="12" t="str">
        <f t="shared" si="4"/>
        <v>Médico</v>
      </c>
      <c r="I29" s="5">
        <v>0</v>
      </c>
      <c r="J29" s="6">
        <v>0</v>
      </c>
      <c r="K29" s="12" t="str">
        <f t="shared" si="5"/>
        <v>IPTU</v>
      </c>
      <c r="L29" s="5">
        <v>0</v>
      </c>
      <c r="M29" s="6">
        <v>0</v>
      </c>
      <c r="O29" s="185"/>
      <c r="P29" s="60" t="str">
        <f>K20</f>
        <v>Outros</v>
      </c>
      <c r="Q29" s="61"/>
      <c r="R29" s="215">
        <v>0</v>
      </c>
      <c r="S29" s="54">
        <f>SUM(L21:M25)</f>
        <v>0</v>
      </c>
      <c r="T29" s="55">
        <f t="shared" si="1"/>
        <v>0</v>
      </c>
    </row>
    <row r="30" spans="2:24" ht="18.75" customHeight="1" thickBot="1">
      <c r="B30" s="134" t="str">
        <f t="shared" si="2"/>
        <v>Condomínio</v>
      </c>
      <c r="C30" s="5">
        <v>0</v>
      </c>
      <c r="D30" s="6">
        <v>0</v>
      </c>
      <c r="E30" s="12" t="str">
        <f t="shared" si="3"/>
        <v>Faculdade</v>
      </c>
      <c r="F30" s="5">
        <v>0</v>
      </c>
      <c r="G30" s="6">
        <v>0</v>
      </c>
      <c r="H30" s="12" t="str">
        <f t="shared" si="4"/>
        <v>Dentista</v>
      </c>
      <c r="I30" s="5">
        <v>0</v>
      </c>
      <c r="J30" s="6">
        <v>0</v>
      </c>
      <c r="K30" s="12" t="str">
        <f t="shared" si="5"/>
        <v>IPVA</v>
      </c>
      <c r="L30" s="5">
        <v>0</v>
      </c>
      <c r="M30" s="6">
        <v>0</v>
      </c>
      <c r="O30" s="183" t="s">
        <v>18</v>
      </c>
      <c r="P30" s="190" t="str">
        <f>B28</f>
        <v>Habitação</v>
      </c>
      <c r="Q30" s="191"/>
      <c r="R30" s="216">
        <v>0</v>
      </c>
      <c r="S30" s="56">
        <f>SUM(C29:D33)</f>
        <v>0</v>
      </c>
      <c r="T30" s="57">
        <f t="shared" ref="T30:T41" si="6">R30-S30</f>
        <v>0</v>
      </c>
    </row>
    <row r="31" spans="2:24" ht="17.25" thickBot="1">
      <c r="B31" s="134" t="str">
        <f t="shared" si="2"/>
        <v>Prestação da casa</v>
      </c>
      <c r="C31" s="5">
        <v>0</v>
      </c>
      <c r="D31" s="6">
        <v>0</v>
      </c>
      <c r="E31" s="12" t="str">
        <f t="shared" si="3"/>
        <v>Curso</v>
      </c>
      <c r="F31" s="5">
        <v>0</v>
      </c>
      <c r="G31" s="6">
        <v>0</v>
      </c>
      <c r="H31" s="12" t="str">
        <f t="shared" si="4"/>
        <v>-</v>
      </c>
      <c r="I31" s="5">
        <v>0</v>
      </c>
      <c r="J31" s="6">
        <v>0</v>
      </c>
      <c r="K31" s="12" t="str">
        <f t="shared" si="5"/>
        <v>-</v>
      </c>
      <c r="L31" s="5">
        <v>0</v>
      </c>
      <c r="M31" s="6">
        <v>0</v>
      </c>
      <c r="O31" s="184"/>
      <c r="P31" s="186" t="str">
        <f>E28</f>
        <v>Educação</v>
      </c>
      <c r="Q31" s="187"/>
      <c r="R31" s="213">
        <v>0</v>
      </c>
      <c r="S31" s="52">
        <f>SUM(F29:G33)</f>
        <v>0</v>
      </c>
      <c r="T31" s="53">
        <f t="shared" si="6"/>
        <v>0</v>
      </c>
    </row>
    <row r="32" spans="2:24" ht="17.25" thickBot="1">
      <c r="B32" s="134" t="str">
        <f t="shared" si="2"/>
        <v>Seguro da Casa</v>
      </c>
      <c r="C32" s="5">
        <v>0</v>
      </c>
      <c r="D32" s="6">
        <v>0</v>
      </c>
      <c r="E32" s="12" t="str">
        <f t="shared" si="3"/>
        <v>-</v>
      </c>
      <c r="F32" s="5">
        <v>0</v>
      </c>
      <c r="G32" s="6">
        <v>0</v>
      </c>
      <c r="H32" s="12" t="str">
        <f t="shared" si="4"/>
        <v>-</v>
      </c>
      <c r="I32" s="5">
        <v>0</v>
      </c>
      <c r="J32" s="6">
        <v>0</v>
      </c>
      <c r="K32" s="12" t="str">
        <f t="shared" si="5"/>
        <v>-</v>
      </c>
      <c r="L32" s="5">
        <v>0</v>
      </c>
      <c r="M32" s="6">
        <v>0</v>
      </c>
      <c r="O32" s="184"/>
      <c r="P32" s="186" t="str">
        <f>H28</f>
        <v>Saúde</v>
      </c>
      <c r="Q32" s="187"/>
      <c r="R32" s="213">
        <v>0</v>
      </c>
      <c r="S32" s="52">
        <f>SUM(I29:J33)</f>
        <v>0</v>
      </c>
      <c r="T32" s="53">
        <f t="shared" si="6"/>
        <v>0</v>
      </c>
    </row>
    <row r="33" spans="2:20" ht="17.25" thickBot="1">
      <c r="B33" s="134" t="str">
        <f t="shared" si="2"/>
        <v>Diarista</v>
      </c>
      <c r="C33" s="5">
        <v>0</v>
      </c>
      <c r="D33" s="6">
        <v>0</v>
      </c>
      <c r="E33" s="12" t="str">
        <f t="shared" si="3"/>
        <v>-</v>
      </c>
      <c r="F33" s="5">
        <v>0</v>
      </c>
      <c r="G33" s="6">
        <v>0</v>
      </c>
      <c r="H33" s="12" t="str">
        <f t="shared" si="4"/>
        <v>-</v>
      </c>
      <c r="I33" s="5">
        <v>0</v>
      </c>
      <c r="J33" s="6">
        <v>0</v>
      </c>
      <c r="K33" s="12" t="str">
        <f t="shared" si="5"/>
        <v>-</v>
      </c>
      <c r="L33" s="5">
        <v>0</v>
      </c>
      <c r="M33" s="6">
        <v>0</v>
      </c>
      <c r="O33" s="184"/>
      <c r="P33" s="186" t="str">
        <f>K28</f>
        <v>Impostos</v>
      </c>
      <c r="Q33" s="187"/>
      <c r="R33" s="213">
        <v>0</v>
      </c>
      <c r="S33" s="52">
        <f>SUM(L29:M33)</f>
        <v>0</v>
      </c>
      <c r="T33" s="53">
        <f t="shared" si="6"/>
        <v>0</v>
      </c>
    </row>
    <row r="34" spans="2:20" ht="18.75" customHeight="1" thickBot="1">
      <c r="B34" s="135" t="str">
        <f t="shared" si="2"/>
        <v>Transporte</v>
      </c>
      <c r="C34" s="24" t="s">
        <v>32</v>
      </c>
      <c r="D34" s="25" t="s">
        <v>33</v>
      </c>
      <c r="E34" s="47" t="str">
        <f t="shared" si="3"/>
        <v>Entretenimento</v>
      </c>
      <c r="F34" s="24" t="s">
        <v>32</v>
      </c>
      <c r="G34" s="25" t="s">
        <v>33</v>
      </c>
      <c r="H34" s="47" t="str">
        <f t="shared" si="4"/>
        <v>Investimento</v>
      </c>
      <c r="I34" s="24" t="s">
        <v>32</v>
      </c>
      <c r="J34" s="25" t="s">
        <v>33</v>
      </c>
      <c r="K34" s="47" t="str">
        <f t="shared" si="5"/>
        <v>Viagens</v>
      </c>
      <c r="L34" s="24" t="s">
        <v>32</v>
      </c>
      <c r="M34" s="25" t="s">
        <v>33</v>
      </c>
      <c r="O34" s="184"/>
      <c r="P34" s="186" t="str">
        <f>B34</f>
        <v>Transporte</v>
      </c>
      <c r="Q34" s="187"/>
      <c r="R34" s="213">
        <v>0</v>
      </c>
      <c r="S34" s="52">
        <f>SUM(C35:D39)</f>
        <v>0</v>
      </c>
      <c r="T34" s="53">
        <f t="shared" si="6"/>
        <v>0</v>
      </c>
    </row>
    <row r="35" spans="2:20" ht="27.75" customHeight="1" thickBot="1">
      <c r="B35" s="136" t="str">
        <f t="shared" si="2"/>
        <v>Prestação do carro</v>
      </c>
      <c r="C35" s="5">
        <v>0</v>
      </c>
      <c r="D35" s="6">
        <v>0</v>
      </c>
      <c r="E35" s="12" t="str">
        <f t="shared" si="3"/>
        <v>Bar</v>
      </c>
      <c r="F35" s="5">
        <v>0</v>
      </c>
      <c r="G35" s="6">
        <v>0</v>
      </c>
      <c r="H35" s="12" t="str">
        <f t="shared" si="4"/>
        <v>Day Trade</v>
      </c>
      <c r="I35" s="5">
        <v>0</v>
      </c>
      <c r="J35" s="6">
        <v>0</v>
      </c>
      <c r="K35" s="12" t="str">
        <f t="shared" si="5"/>
        <v>-</v>
      </c>
      <c r="L35" s="5">
        <v>0</v>
      </c>
      <c r="M35" s="6">
        <v>0</v>
      </c>
      <c r="O35" s="184"/>
      <c r="P35" s="186" t="str">
        <f>E34</f>
        <v>Entretenimento</v>
      </c>
      <c r="Q35" s="187"/>
      <c r="R35" s="213">
        <v>0</v>
      </c>
      <c r="S35" s="52">
        <f>SUM(F35:G39)</f>
        <v>0</v>
      </c>
      <c r="T35" s="53">
        <f t="shared" si="6"/>
        <v>0</v>
      </c>
    </row>
    <row r="36" spans="2:20" ht="17.25" thickBot="1">
      <c r="B36" s="136" t="str">
        <f t="shared" si="2"/>
        <v>Seguro do carro</v>
      </c>
      <c r="C36" s="5">
        <v>0</v>
      </c>
      <c r="D36" s="6">
        <v>0</v>
      </c>
      <c r="E36" s="12" t="str">
        <f t="shared" si="3"/>
        <v>Restaurante</v>
      </c>
      <c r="F36" s="5">
        <v>0</v>
      </c>
      <c r="G36" s="6">
        <v>0</v>
      </c>
      <c r="H36" s="12" t="str">
        <f t="shared" si="4"/>
        <v>Ações</v>
      </c>
      <c r="I36" s="5">
        <v>0</v>
      </c>
      <c r="J36" s="6">
        <v>0</v>
      </c>
      <c r="K36" s="12" t="str">
        <f t="shared" si="5"/>
        <v>-</v>
      </c>
      <c r="L36" s="5">
        <v>0</v>
      </c>
      <c r="M36" s="6">
        <v>0</v>
      </c>
      <c r="O36" s="184"/>
      <c r="P36" s="186" t="str">
        <f>H34</f>
        <v>Investimento</v>
      </c>
      <c r="Q36" s="187"/>
      <c r="R36" s="213">
        <v>0</v>
      </c>
      <c r="S36" s="52">
        <f>SUM(I35:J39)</f>
        <v>0</v>
      </c>
      <c r="T36" s="53">
        <f t="shared" si="6"/>
        <v>0</v>
      </c>
    </row>
    <row r="37" spans="2:20" ht="17.25" thickBot="1">
      <c r="B37" s="136" t="str">
        <f t="shared" si="2"/>
        <v>Estacionamento</v>
      </c>
      <c r="C37" s="5">
        <v>0</v>
      </c>
      <c r="D37" s="6">
        <v>0</v>
      </c>
      <c r="E37" s="12" t="str">
        <f t="shared" si="3"/>
        <v>Cinema</v>
      </c>
      <c r="F37" s="5">
        <v>0</v>
      </c>
      <c r="G37" s="6">
        <v>0</v>
      </c>
      <c r="H37" s="12" t="str">
        <f t="shared" si="4"/>
        <v>Previdência</v>
      </c>
      <c r="I37" s="5">
        <v>0</v>
      </c>
      <c r="J37" s="6">
        <v>0</v>
      </c>
      <c r="K37" s="12" t="str">
        <f t="shared" si="5"/>
        <v>-</v>
      </c>
      <c r="L37" s="5">
        <v>0</v>
      </c>
      <c r="M37" s="6">
        <v>0</v>
      </c>
      <c r="O37" s="184"/>
      <c r="P37" s="186" t="str">
        <f>K34</f>
        <v>Viagens</v>
      </c>
      <c r="Q37" s="187"/>
      <c r="R37" s="213">
        <v>0</v>
      </c>
      <c r="S37" s="52">
        <f>SUM(L35:M39)</f>
        <v>0</v>
      </c>
      <c r="T37" s="53">
        <f t="shared" si="6"/>
        <v>0</v>
      </c>
    </row>
    <row r="38" spans="2:20" ht="17.25" thickBot="1">
      <c r="B38" s="136" t="str">
        <f t="shared" si="2"/>
        <v>-</v>
      </c>
      <c r="C38" s="5">
        <v>0</v>
      </c>
      <c r="D38" s="6">
        <v>0</v>
      </c>
      <c r="E38" s="12" t="str">
        <f t="shared" si="3"/>
        <v>-</v>
      </c>
      <c r="F38" s="5">
        <v>0</v>
      </c>
      <c r="G38" s="6">
        <v>0</v>
      </c>
      <c r="H38" s="12" t="str">
        <f t="shared" si="4"/>
        <v>Renda Fixa</v>
      </c>
      <c r="I38" s="5">
        <v>0</v>
      </c>
      <c r="J38" s="6">
        <v>0</v>
      </c>
      <c r="K38" s="12" t="str">
        <f t="shared" si="5"/>
        <v>-</v>
      </c>
      <c r="L38" s="5">
        <v>0</v>
      </c>
      <c r="M38" s="6">
        <v>0</v>
      </c>
      <c r="O38" s="184"/>
      <c r="P38" s="186" t="str">
        <f>B40</f>
        <v>Prevenção</v>
      </c>
      <c r="Q38" s="187"/>
      <c r="R38" s="213">
        <v>0</v>
      </c>
      <c r="S38" s="52">
        <f>SUM(C41:D45)</f>
        <v>0</v>
      </c>
      <c r="T38" s="53">
        <f t="shared" si="6"/>
        <v>0</v>
      </c>
    </row>
    <row r="39" spans="2:20" ht="15.75" customHeight="1" thickBot="1">
      <c r="B39" s="136" t="str">
        <f t="shared" si="2"/>
        <v>-</v>
      </c>
      <c r="C39" s="5">
        <v>0</v>
      </c>
      <c r="D39" s="6">
        <v>0</v>
      </c>
      <c r="E39" s="12" t="str">
        <f t="shared" si="3"/>
        <v>-</v>
      </c>
      <c r="F39" s="5">
        <v>0</v>
      </c>
      <c r="G39" s="6">
        <v>0</v>
      </c>
      <c r="H39" s="12" t="str">
        <f t="shared" si="4"/>
        <v>-</v>
      </c>
      <c r="I39" s="5">
        <v>0</v>
      </c>
      <c r="J39" s="6">
        <v>0</v>
      </c>
      <c r="K39" s="12" t="str">
        <f t="shared" si="5"/>
        <v>-</v>
      </c>
      <c r="L39" s="5">
        <v>0</v>
      </c>
      <c r="M39" s="6">
        <v>0</v>
      </c>
      <c r="O39" s="184"/>
      <c r="P39" s="186" t="str">
        <f>E40</f>
        <v>Manutenção</v>
      </c>
      <c r="Q39" s="187"/>
      <c r="R39" s="213">
        <v>0</v>
      </c>
      <c r="S39" s="52">
        <f>SUM(F41:G45)</f>
        <v>0</v>
      </c>
      <c r="T39" s="53">
        <f t="shared" si="6"/>
        <v>0</v>
      </c>
    </row>
    <row r="40" spans="2:20" ht="15.75" customHeight="1" thickBot="1">
      <c r="B40" s="135" t="str">
        <f t="shared" si="2"/>
        <v>Prevenção</v>
      </c>
      <c r="C40" s="24" t="s">
        <v>32</v>
      </c>
      <c r="D40" s="25" t="s">
        <v>33</v>
      </c>
      <c r="E40" s="47" t="str">
        <f t="shared" si="3"/>
        <v>Manutenção</v>
      </c>
      <c r="F40" s="24" t="s">
        <v>32</v>
      </c>
      <c r="G40" s="25" t="s">
        <v>33</v>
      </c>
      <c r="H40" s="47" t="str">
        <f t="shared" si="4"/>
        <v>X</v>
      </c>
      <c r="I40" s="24" t="s">
        <v>32</v>
      </c>
      <c r="J40" s="25" t="s">
        <v>33</v>
      </c>
      <c r="K40" s="47" t="str">
        <f t="shared" si="5"/>
        <v>Outros</v>
      </c>
      <c r="L40" s="24" t="s">
        <v>32</v>
      </c>
      <c r="M40" s="25" t="s">
        <v>33</v>
      </c>
      <c r="O40" s="184"/>
      <c r="P40" s="186" t="str">
        <f>H40</f>
        <v>X</v>
      </c>
      <c r="Q40" s="187"/>
      <c r="R40" s="213">
        <v>0</v>
      </c>
      <c r="S40" s="52">
        <f>SUM(I41:J45)</f>
        <v>0</v>
      </c>
      <c r="T40" s="53">
        <f t="shared" si="6"/>
        <v>0</v>
      </c>
    </row>
    <row r="41" spans="2:20" ht="15.75" customHeight="1" thickBot="1">
      <c r="B41" s="136" t="str">
        <f t="shared" si="2"/>
        <v>Seguro saúde</v>
      </c>
      <c r="C41" s="5">
        <v>0</v>
      </c>
      <c r="D41" s="6">
        <v>0</v>
      </c>
      <c r="E41" s="22" t="str">
        <f t="shared" si="3"/>
        <v>Casa</v>
      </c>
      <c r="F41" s="5">
        <v>0</v>
      </c>
      <c r="G41" s="6">
        <v>0</v>
      </c>
      <c r="H41" s="12" t="str">
        <f t="shared" si="4"/>
        <v>-</v>
      </c>
      <c r="I41" s="5">
        <v>0</v>
      </c>
      <c r="J41" s="6">
        <v>0</v>
      </c>
      <c r="K41" s="12" t="str">
        <f t="shared" si="5"/>
        <v>-</v>
      </c>
      <c r="L41" s="5">
        <v>0</v>
      </c>
      <c r="M41" s="6">
        <v>0</v>
      </c>
      <c r="O41" s="185"/>
      <c r="P41" s="188" t="str">
        <f>K40</f>
        <v>Outros</v>
      </c>
      <c r="Q41" s="189"/>
      <c r="R41" s="215">
        <v>0</v>
      </c>
      <c r="S41" s="54">
        <f>SUM(L41:M45)</f>
        <v>0</v>
      </c>
      <c r="T41" s="55">
        <f t="shared" si="6"/>
        <v>0</v>
      </c>
    </row>
    <row r="42" spans="2:20" ht="15.75" customHeight="1" thickBot="1">
      <c r="B42" s="136" t="str">
        <f t="shared" si="2"/>
        <v>Plano de saúde</v>
      </c>
      <c r="C42" s="5">
        <v>0</v>
      </c>
      <c r="D42" s="6">
        <v>0</v>
      </c>
      <c r="E42" s="22" t="str">
        <f t="shared" si="3"/>
        <v>Carro</v>
      </c>
      <c r="F42" s="5">
        <v>0</v>
      </c>
      <c r="G42" s="6">
        <v>0</v>
      </c>
      <c r="H42" s="12" t="str">
        <f t="shared" si="4"/>
        <v>-</v>
      </c>
      <c r="I42" s="5">
        <v>0</v>
      </c>
      <c r="J42" s="6">
        <v>0</v>
      </c>
      <c r="K42" s="12" t="str">
        <f t="shared" si="5"/>
        <v>-</v>
      </c>
      <c r="L42" s="5">
        <v>0</v>
      </c>
      <c r="M42" s="6">
        <v>0</v>
      </c>
    </row>
    <row r="43" spans="2:20" ht="15.75" customHeight="1" thickBot="1">
      <c r="B43" s="136" t="str">
        <f t="shared" si="2"/>
        <v>-</v>
      </c>
      <c r="C43" s="5">
        <v>0</v>
      </c>
      <c r="D43" s="6">
        <v>0</v>
      </c>
      <c r="E43" s="22" t="str">
        <f t="shared" si="3"/>
        <v>-</v>
      </c>
      <c r="F43" s="5">
        <v>0</v>
      </c>
      <c r="G43" s="6">
        <v>0</v>
      </c>
      <c r="H43" s="12" t="str">
        <f t="shared" si="4"/>
        <v>-</v>
      </c>
      <c r="I43" s="5">
        <v>0</v>
      </c>
      <c r="J43" s="6">
        <v>0</v>
      </c>
      <c r="K43" s="12" t="str">
        <f t="shared" si="5"/>
        <v>-</v>
      </c>
      <c r="L43" s="5">
        <v>0</v>
      </c>
      <c r="M43" s="6">
        <v>0</v>
      </c>
    </row>
    <row r="44" spans="2:20" ht="15" customHeight="1" thickBot="1">
      <c r="B44" s="136" t="str">
        <f t="shared" si="2"/>
        <v>-</v>
      </c>
      <c r="C44" s="5">
        <v>0</v>
      </c>
      <c r="D44" s="6">
        <v>0</v>
      </c>
      <c r="E44" s="22" t="str">
        <f t="shared" si="3"/>
        <v>-</v>
      </c>
      <c r="F44" s="5">
        <v>0</v>
      </c>
      <c r="G44" s="6">
        <v>0</v>
      </c>
      <c r="H44" s="12" t="str">
        <f t="shared" si="4"/>
        <v>-</v>
      </c>
      <c r="I44" s="5">
        <v>0</v>
      </c>
      <c r="J44" s="6">
        <v>0</v>
      </c>
      <c r="K44" s="12" t="str">
        <f t="shared" si="5"/>
        <v>-</v>
      </c>
      <c r="L44" s="5">
        <v>0</v>
      </c>
      <c r="M44" s="6">
        <v>0</v>
      </c>
    </row>
    <row r="45" spans="2:20" ht="17.25" thickBot="1">
      <c r="B45" s="137" t="str">
        <f t="shared" si="2"/>
        <v>-</v>
      </c>
      <c r="C45" s="7">
        <v>0</v>
      </c>
      <c r="D45" s="8">
        <v>0</v>
      </c>
      <c r="E45" s="23" t="str">
        <f t="shared" si="3"/>
        <v>-</v>
      </c>
      <c r="F45" s="7">
        <v>0</v>
      </c>
      <c r="G45" s="8">
        <v>0</v>
      </c>
      <c r="H45" s="13" t="str">
        <f t="shared" si="4"/>
        <v>-</v>
      </c>
      <c r="I45" s="7">
        <v>0</v>
      </c>
      <c r="J45" s="8">
        <v>0</v>
      </c>
      <c r="K45" s="13" t="str">
        <f t="shared" si="5"/>
        <v>-</v>
      </c>
      <c r="L45" s="7">
        <v>0</v>
      </c>
      <c r="M45" s="8">
        <v>0</v>
      </c>
    </row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2.75" customHeight="1"/>
  </sheetData>
  <mergeCells count="31">
    <mergeCell ref="V16:X16"/>
    <mergeCell ref="V26:X27"/>
    <mergeCell ref="V21:X24"/>
    <mergeCell ref="V25:X25"/>
    <mergeCell ref="V17:X20"/>
    <mergeCell ref="P39:Q39"/>
    <mergeCell ref="P40:Q40"/>
    <mergeCell ref="P41:Q41"/>
    <mergeCell ref="O30:O41"/>
    <mergeCell ref="P30:Q30"/>
    <mergeCell ref="P31:Q31"/>
    <mergeCell ref="P32:Q32"/>
    <mergeCell ref="P33:Q33"/>
    <mergeCell ref="P34:Q34"/>
    <mergeCell ref="P35:Q35"/>
    <mergeCell ref="P36:Q36"/>
    <mergeCell ref="O6:O13"/>
    <mergeCell ref="S7:T11"/>
    <mergeCell ref="B27:M27"/>
    <mergeCell ref="P37:Q37"/>
    <mergeCell ref="P38:Q38"/>
    <mergeCell ref="B6:M7"/>
    <mergeCell ref="O18:O29"/>
    <mergeCell ref="P18:Q18"/>
    <mergeCell ref="P19:Q19"/>
    <mergeCell ref="P20:Q20"/>
    <mergeCell ref="P21:Q21"/>
    <mergeCell ref="P22:Q22"/>
    <mergeCell ref="P23:Q23"/>
    <mergeCell ref="P24:Q24"/>
    <mergeCell ref="P27:Q27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X56"/>
  <sheetViews>
    <sheetView showGridLines="0" topLeftCell="A15" zoomScaleNormal="100" workbookViewId="0">
      <selection activeCell="R16" sqref="R16:R41"/>
    </sheetView>
  </sheetViews>
  <sheetFormatPr defaultRowHeight="12.75"/>
  <cols>
    <col min="2" max="2" width="17.140625" customWidth="1"/>
    <col min="3" max="3" width="16.140625" customWidth="1"/>
    <col min="4" max="4" width="15" customWidth="1"/>
    <col min="5" max="5" width="17.140625" customWidth="1"/>
    <col min="6" max="7" width="11.7109375" customWidth="1"/>
    <col min="8" max="8" width="17.140625" customWidth="1"/>
    <col min="9" max="10" width="11.7109375" customWidth="1"/>
    <col min="11" max="11" width="17.140625" customWidth="1"/>
    <col min="12" max="13" width="11.7109375" customWidth="1"/>
    <col min="14" max="15" width="9.5703125" customWidth="1"/>
    <col min="16" max="16" width="11.7109375" customWidth="1"/>
    <col min="17" max="17" width="10.5703125" bestFit="1" customWidth="1"/>
    <col min="18" max="18" width="15.28515625" customWidth="1"/>
    <col min="19" max="19" width="11.5703125" customWidth="1"/>
    <col min="20" max="20" width="11.42578125" customWidth="1"/>
    <col min="21" max="21" width="13.28515625" customWidth="1"/>
    <col min="22" max="22" width="11.140625" customWidth="1"/>
    <col min="23" max="23" width="11.42578125" customWidth="1"/>
    <col min="24" max="24" width="10.85546875" customWidth="1"/>
  </cols>
  <sheetData>
    <row r="5" spans="2:24" ht="13.5" thickBot="1"/>
    <row r="6" spans="2:24" ht="17.25" thickBot="1">
      <c r="B6" s="174" t="s">
        <v>15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O6" s="171" t="s">
        <v>13</v>
      </c>
      <c r="P6" s="14" t="s">
        <v>27</v>
      </c>
      <c r="Q6" s="39">
        <v>10000</v>
      </c>
      <c r="R6" s="62"/>
      <c r="V6" s="35" t="s">
        <v>28</v>
      </c>
      <c r="W6" s="36" t="s">
        <v>29</v>
      </c>
      <c r="X6" s="37" t="s">
        <v>14</v>
      </c>
    </row>
    <row r="7" spans="2:24" ht="17.25" thickBot="1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O7" s="172"/>
      <c r="P7" s="4" t="s">
        <v>38</v>
      </c>
      <c r="Q7" s="40"/>
      <c r="R7" s="62"/>
      <c r="S7" s="192" t="s">
        <v>21</v>
      </c>
      <c r="T7" s="193"/>
      <c r="U7" s="71" t="str">
        <f>H15</f>
        <v>Day Trade</v>
      </c>
      <c r="V7" s="138">
        <f>Fevereiro!X7</f>
        <v>0</v>
      </c>
      <c r="W7" s="139"/>
      <c r="X7" s="140"/>
    </row>
    <row r="8" spans="2:24" ht="18.75" thickBot="1">
      <c r="B8" s="46" t="s">
        <v>31</v>
      </c>
      <c r="C8" s="24" t="s">
        <v>32</v>
      </c>
      <c r="D8" s="25" t="s">
        <v>33</v>
      </c>
      <c r="E8" s="47" t="s">
        <v>34</v>
      </c>
      <c r="F8" s="24" t="s">
        <v>32</v>
      </c>
      <c r="G8" s="25" t="s">
        <v>33</v>
      </c>
      <c r="H8" s="47" t="s">
        <v>35</v>
      </c>
      <c r="I8" s="24" t="s">
        <v>32</v>
      </c>
      <c r="J8" s="25" t="s">
        <v>33</v>
      </c>
      <c r="K8" s="47" t="s">
        <v>36</v>
      </c>
      <c r="L8" s="24" t="s">
        <v>32</v>
      </c>
      <c r="M8" s="25" t="s">
        <v>33</v>
      </c>
      <c r="O8" s="172"/>
      <c r="P8" s="4" t="s">
        <v>37</v>
      </c>
      <c r="Q8" s="40"/>
      <c r="R8" s="62"/>
      <c r="S8" s="194"/>
      <c r="T8" s="195"/>
      <c r="U8" s="45" t="str">
        <f>H16</f>
        <v>Ações</v>
      </c>
      <c r="V8" s="124">
        <f>Fevereiro!X8</f>
        <v>0</v>
      </c>
      <c r="W8" s="43"/>
      <c r="X8" s="141"/>
    </row>
    <row r="9" spans="2:24" ht="17.25" thickBot="1">
      <c r="B9" s="10" t="s">
        <v>38</v>
      </c>
      <c r="C9" s="5">
        <v>0</v>
      </c>
      <c r="D9" s="6">
        <v>0</v>
      </c>
      <c r="E9" s="11" t="s">
        <v>39</v>
      </c>
      <c r="F9" s="5">
        <v>0</v>
      </c>
      <c r="G9" s="6">
        <v>0</v>
      </c>
      <c r="H9" s="11" t="s">
        <v>40</v>
      </c>
      <c r="I9" s="5">
        <v>0</v>
      </c>
      <c r="J9" s="6">
        <v>0</v>
      </c>
      <c r="K9" s="11" t="s">
        <v>41</v>
      </c>
      <c r="L9" s="5">
        <v>0</v>
      </c>
      <c r="M9" s="6">
        <v>0</v>
      </c>
      <c r="O9" s="172"/>
      <c r="P9" s="4" t="s">
        <v>42</v>
      </c>
      <c r="Q9" s="40"/>
      <c r="R9" s="62"/>
      <c r="S9" s="194"/>
      <c r="T9" s="195"/>
      <c r="U9" s="45" t="str">
        <f>H17</f>
        <v>Previdência</v>
      </c>
      <c r="V9" s="124">
        <f>Fevereiro!X9</f>
        <v>0</v>
      </c>
      <c r="W9" s="43"/>
      <c r="X9" s="141"/>
    </row>
    <row r="10" spans="2:24" ht="17.25" thickBot="1">
      <c r="B10" s="11" t="s">
        <v>43</v>
      </c>
      <c r="C10" s="5">
        <v>0</v>
      </c>
      <c r="D10" s="6">
        <v>0</v>
      </c>
      <c r="E10" s="11" t="s">
        <v>44</v>
      </c>
      <c r="F10" s="5">
        <v>0</v>
      </c>
      <c r="G10" s="6">
        <v>0</v>
      </c>
      <c r="H10" s="11" t="s">
        <v>45</v>
      </c>
      <c r="I10" s="5">
        <v>0</v>
      </c>
      <c r="J10" s="6">
        <v>0</v>
      </c>
      <c r="K10" s="11" t="s">
        <v>46</v>
      </c>
      <c r="L10" s="5">
        <v>0</v>
      </c>
      <c r="M10" s="6">
        <v>0</v>
      </c>
      <c r="O10" s="172"/>
      <c r="P10" s="4" t="s">
        <v>47</v>
      </c>
      <c r="Q10" s="40"/>
      <c r="R10" s="62"/>
      <c r="S10" s="194"/>
      <c r="T10" s="195"/>
      <c r="U10" s="45" t="str">
        <f>H18</f>
        <v>Renda Fixa</v>
      </c>
      <c r="V10" s="124">
        <f>Fevereiro!X10</f>
        <v>0</v>
      </c>
      <c r="W10" s="43"/>
      <c r="X10" s="141"/>
    </row>
    <row r="11" spans="2:24" ht="17.25" thickBot="1">
      <c r="B11" s="11" t="s">
        <v>48</v>
      </c>
      <c r="C11" s="5">
        <v>0</v>
      </c>
      <c r="D11" s="6">
        <v>0</v>
      </c>
      <c r="E11" s="11" t="s">
        <v>49</v>
      </c>
      <c r="F11" s="5">
        <v>0</v>
      </c>
      <c r="G11" s="6">
        <v>0</v>
      </c>
      <c r="H11" s="34" t="s">
        <v>50</v>
      </c>
      <c r="I11" s="5">
        <v>0</v>
      </c>
      <c r="J11" s="6">
        <v>0</v>
      </c>
      <c r="K11" s="11" t="s">
        <v>50</v>
      </c>
      <c r="L11" s="5">
        <v>0</v>
      </c>
      <c r="M11" s="6">
        <v>0</v>
      </c>
      <c r="O11" s="172"/>
      <c r="P11" s="4" t="s">
        <v>51</v>
      </c>
      <c r="Q11" s="40"/>
      <c r="R11" s="62"/>
      <c r="S11" s="196"/>
      <c r="T11" s="197"/>
      <c r="U11" s="73" t="str">
        <f>H19</f>
        <v>-</v>
      </c>
      <c r="V11" s="128">
        <f>Fevereiro!X11</f>
        <v>0</v>
      </c>
      <c r="W11" s="129"/>
      <c r="X11" s="142"/>
    </row>
    <row r="12" spans="2:24" ht="17.25" thickBot="1">
      <c r="B12" s="11" t="s">
        <v>52</v>
      </c>
      <c r="C12" s="5">
        <v>0</v>
      </c>
      <c r="D12" s="6">
        <v>0</v>
      </c>
      <c r="E12" s="12" t="s">
        <v>50</v>
      </c>
      <c r="F12" s="5">
        <v>0</v>
      </c>
      <c r="G12" s="6">
        <v>0</v>
      </c>
      <c r="H12" s="34" t="s">
        <v>50</v>
      </c>
      <c r="I12" s="5">
        <v>0</v>
      </c>
      <c r="J12" s="6">
        <v>0</v>
      </c>
      <c r="K12" s="11" t="s">
        <v>50</v>
      </c>
      <c r="L12" s="5">
        <v>0</v>
      </c>
      <c r="M12" s="6">
        <v>0</v>
      </c>
      <c r="O12" s="172"/>
      <c r="P12" s="4" t="s">
        <v>53</v>
      </c>
      <c r="Q12" s="40"/>
      <c r="R12" s="62"/>
    </row>
    <row r="13" spans="2:24" ht="16.5" customHeight="1" thickBot="1">
      <c r="B13" s="11" t="s">
        <v>54</v>
      </c>
      <c r="C13" s="5">
        <v>0</v>
      </c>
      <c r="D13" s="6">
        <v>0</v>
      </c>
      <c r="E13" s="12" t="s">
        <v>50</v>
      </c>
      <c r="F13" s="5">
        <v>0</v>
      </c>
      <c r="G13" s="6">
        <v>0</v>
      </c>
      <c r="H13" s="11" t="s">
        <v>50</v>
      </c>
      <c r="I13" s="5">
        <v>0</v>
      </c>
      <c r="J13" s="6">
        <v>0</v>
      </c>
      <c r="K13" s="11" t="s">
        <v>50</v>
      </c>
      <c r="L13" s="5">
        <v>0</v>
      </c>
      <c r="M13" s="6">
        <v>0</v>
      </c>
      <c r="O13" s="173"/>
      <c r="P13" s="16" t="s">
        <v>14</v>
      </c>
      <c r="Q13" s="41">
        <f>SUM(Q6:Q12)</f>
        <v>10000</v>
      </c>
      <c r="R13" s="62"/>
    </row>
    <row r="14" spans="2:24" ht="18.75" thickBot="1">
      <c r="B14" s="47" t="s">
        <v>55</v>
      </c>
      <c r="C14" s="24" t="s">
        <v>32</v>
      </c>
      <c r="D14" s="25" t="s">
        <v>33</v>
      </c>
      <c r="E14" s="47" t="s">
        <v>56</v>
      </c>
      <c r="F14" s="24" t="s">
        <v>32</v>
      </c>
      <c r="G14" s="25" t="s">
        <v>33</v>
      </c>
      <c r="H14" s="47" t="s">
        <v>57</v>
      </c>
      <c r="I14" s="24" t="s">
        <v>32</v>
      </c>
      <c r="J14" s="25" t="s">
        <v>33</v>
      </c>
      <c r="K14" s="47" t="s">
        <v>58</v>
      </c>
      <c r="L14" s="24" t="s">
        <v>32</v>
      </c>
      <c r="M14" s="25" t="s">
        <v>33</v>
      </c>
    </row>
    <row r="15" spans="2:24" ht="17.25" thickBot="1">
      <c r="B15" s="11" t="s">
        <v>59</v>
      </c>
      <c r="C15" s="5">
        <v>0</v>
      </c>
      <c r="D15" s="6">
        <v>0</v>
      </c>
      <c r="E15" s="12" t="s">
        <v>60</v>
      </c>
      <c r="F15" s="5">
        <v>0</v>
      </c>
      <c r="G15" s="6">
        <v>0</v>
      </c>
      <c r="H15" s="12" t="s">
        <v>61</v>
      </c>
      <c r="I15" s="5">
        <v>0</v>
      </c>
      <c r="J15" s="6">
        <v>0</v>
      </c>
      <c r="K15" s="12" t="s">
        <v>50</v>
      </c>
      <c r="L15" s="5">
        <v>0</v>
      </c>
      <c r="M15" s="6">
        <v>0</v>
      </c>
    </row>
    <row r="16" spans="2:24" ht="20.25" thickBot="1">
      <c r="B16" s="11" t="s">
        <v>62</v>
      </c>
      <c r="C16" s="5">
        <v>0</v>
      </c>
      <c r="D16" s="6">
        <v>0</v>
      </c>
      <c r="E16" s="12" t="s">
        <v>63</v>
      </c>
      <c r="F16" s="5">
        <v>0</v>
      </c>
      <c r="G16" s="6">
        <v>0</v>
      </c>
      <c r="H16" s="12" t="s">
        <v>64</v>
      </c>
      <c r="I16" s="5">
        <v>0</v>
      </c>
      <c r="J16" s="6">
        <v>0</v>
      </c>
      <c r="K16" s="12" t="s">
        <v>50</v>
      </c>
      <c r="L16" s="5">
        <v>0</v>
      </c>
      <c r="M16" s="6">
        <v>0</v>
      </c>
      <c r="P16" s="17" t="s">
        <v>65</v>
      </c>
      <c r="Q16" s="65">
        <f>Q13</f>
        <v>10000</v>
      </c>
      <c r="R16" s="217" t="s">
        <v>66</v>
      </c>
      <c r="S16" s="14" t="s">
        <v>67</v>
      </c>
      <c r="T16" s="15" t="s">
        <v>68</v>
      </c>
      <c r="V16" s="203" t="s">
        <v>69</v>
      </c>
      <c r="W16" s="203"/>
      <c r="X16" s="203"/>
    </row>
    <row r="17" spans="2:24" ht="17.25" thickBot="1">
      <c r="B17" s="11" t="s">
        <v>70</v>
      </c>
      <c r="C17" s="5">
        <v>0</v>
      </c>
      <c r="D17" s="6">
        <v>0</v>
      </c>
      <c r="E17" s="12" t="s">
        <v>71</v>
      </c>
      <c r="F17" s="5">
        <v>0</v>
      </c>
      <c r="G17" s="6">
        <v>0</v>
      </c>
      <c r="H17" s="12" t="s">
        <v>72</v>
      </c>
      <c r="I17" s="5">
        <v>0</v>
      </c>
      <c r="J17" s="6">
        <v>0</v>
      </c>
      <c r="K17" s="12" t="s">
        <v>50</v>
      </c>
      <c r="L17" s="5">
        <v>0</v>
      </c>
      <c r="M17" s="6">
        <v>0</v>
      </c>
      <c r="P17" s="18" t="s">
        <v>73</v>
      </c>
      <c r="Q17" s="19">
        <f>Q16-S17</f>
        <v>10000</v>
      </c>
      <c r="R17" s="211">
        <f>SUM(R18:R29)</f>
        <v>6150</v>
      </c>
      <c r="S17" s="20">
        <f>SUM(S18:S29)</f>
        <v>0</v>
      </c>
      <c r="T17" s="21">
        <f t="shared" ref="T17:T29" si="0">R17-S17</f>
        <v>6150</v>
      </c>
      <c r="V17" s="208" t="s">
        <v>74</v>
      </c>
      <c r="W17" s="208"/>
      <c r="X17" s="208"/>
    </row>
    <row r="18" spans="2:24" ht="17.25" thickBot="1">
      <c r="B18" s="12" t="s">
        <v>50</v>
      </c>
      <c r="C18" s="5">
        <v>0</v>
      </c>
      <c r="D18" s="6">
        <v>0</v>
      </c>
      <c r="E18" s="12" t="s">
        <v>50</v>
      </c>
      <c r="F18" s="5">
        <v>0</v>
      </c>
      <c r="G18" s="6">
        <v>0</v>
      </c>
      <c r="H18" s="12" t="s">
        <v>75</v>
      </c>
      <c r="I18" s="5">
        <v>0</v>
      </c>
      <c r="J18" s="6">
        <v>0</v>
      </c>
      <c r="K18" s="12" t="s">
        <v>50</v>
      </c>
      <c r="L18" s="5">
        <v>0</v>
      </c>
      <c r="M18" s="6">
        <v>0</v>
      </c>
      <c r="O18" s="183" t="s">
        <v>15</v>
      </c>
      <c r="P18" s="200" t="str">
        <f>B8</f>
        <v>Habitação</v>
      </c>
      <c r="Q18" s="201"/>
      <c r="R18" s="212">
        <v>300</v>
      </c>
      <c r="S18" s="49">
        <f>SUM(C9:D13)</f>
        <v>0</v>
      </c>
      <c r="T18" s="50">
        <f t="shared" si="0"/>
        <v>300</v>
      </c>
      <c r="V18" s="208"/>
      <c r="W18" s="208"/>
      <c r="X18" s="208"/>
    </row>
    <row r="19" spans="2:24" ht="17.25" thickBot="1">
      <c r="B19" s="12" t="s">
        <v>50</v>
      </c>
      <c r="C19" s="5">
        <v>0</v>
      </c>
      <c r="D19" s="6">
        <v>0</v>
      </c>
      <c r="E19" s="12" t="s">
        <v>50</v>
      </c>
      <c r="F19" s="5">
        <v>0</v>
      </c>
      <c r="G19" s="6">
        <v>0</v>
      </c>
      <c r="H19" s="12" t="s">
        <v>50</v>
      </c>
      <c r="I19" s="5">
        <v>0</v>
      </c>
      <c r="J19" s="6">
        <v>0</v>
      </c>
      <c r="K19" s="12" t="s">
        <v>50</v>
      </c>
      <c r="L19" s="5">
        <v>0</v>
      </c>
      <c r="M19" s="6">
        <v>0</v>
      </c>
      <c r="O19" s="184"/>
      <c r="P19" s="198" t="str">
        <f>E8</f>
        <v>Educação</v>
      </c>
      <c r="Q19" s="199"/>
      <c r="R19" s="213">
        <v>1500</v>
      </c>
      <c r="S19" s="42">
        <f>SUM(F9:G13)</f>
        <v>0</v>
      </c>
      <c r="T19" s="51">
        <f t="shared" si="0"/>
        <v>1500</v>
      </c>
      <c r="V19" s="208"/>
      <c r="W19" s="208"/>
      <c r="X19" s="208"/>
    </row>
    <row r="20" spans="2:24" ht="18.75" thickBot="1">
      <c r="B20" s="47" t="s">
        <v>76</v>
      </c>
      <c r="C20" s="24" t="s">
        <v>32</v>
      </c>
      <c r="D20" s="25" t="s">
        <v>33</v>
      </c>
      <c r="E20" s="47" t="s">
        <v>77</v>
      </c>
      <c r="F20" s="24" t="s">
        <v>32</v>
      </c>
      <c r="G20" s="25" t="s">
        <v>33</v>
      </c>
      <c r="H20" s="47" t="s">
        <v>78</v>
      </c>
      <c r="I20" s="24" t="s">
        <v>32</v>
      </c>
      <c r="J20" s="25" t="s">
        <v>33</v>
      </c>
      <c r="K20" s="47" t="s">
        <v>53</v>
      </c>
      <c r="L20" s="24" t="s">
        <v>32</v>
      </c>
      <c r="M20" s="25" t="s">
        <v>33</v>
      </c>
      <c r="O20" s="184"/>
      <c r="P20" s="198" t="str">
        <f>H8</f>
        <v>Saúde</v>
      </c>
      <c r="Q20" s="199"/>
      <c r="R20" s="213">
        <v>150</v>
      </c>
      <c r="S20" s="42">
        <f>SUM(I9:J13)</f>
        <v>0</v>
      </c>
      <c r="T20" s="51">
        <f t="shared" si="0"/>
        <v>150</v>
      </c>
      <c r="V20" s="208"/>
      <c r="W20" s="208"/>
      <c r="X20" s="208"/>
    </row>
    <row r="21" spans="2:24" ht="17.25" thickBot="1">
      <c r="B21" s="11" t="s">
        <v>79</v>
      </c>
      <c r="C21" s="5">
        <v>0</v>
      </c>
      <c r="D21" s="6">
        <v>0</v>
      </c>
      <c r="E21" s="22" t="s">
        <v>80</v>
      </c>
      <c r="F21" s="5">
        <v>0</v>
      </c>
      <c r="G21" s="6">
        <v>0</v>
      </c>
      <c r="H21" s="12" t="s">
        <v>50</v>
      </c>
      <c r="I21" s="5">
        <v>0</v>
      </c>
      <c r="J21" s="6">
        <v>0</v>
      </c>
      <c r="K21" s="12" t="s">
        <v>50</v>
      </c>
      <c r="L21" s="5">
        <v>0</v>
      </c>
      <c r="M21" s="6">
        <v>0</v>
      </c>
      <c r="O21" s="184"/>
      <c r="P21" s="198" t="str">
        <f>K8</f>
        <v>Impostos</v>
      </c>
      <c r="Q21" s="199"/>
      <c r="R21" s="213">
        <v>600</v>
      </c>
      <c r="S21" s="42">
        <f>SUM(L9:M13)</f>
        <v>0</v>
      </c>
      <c r="T21" s="51">
        <f t="shared" si="0"/>
        <v>600</v>
      </c>
      <c r="V21" s="208" t="s">
        <v>86</v>
      </c>
      <c r="W21" s="208"/>
      <c r="X21" s="208"/>
    </row>
    <row r="22" spans="2:24" ht="17.25" thickBot="1">
      <c r="B22" s="11" t="s">
        <v>82</v>
      </c>
      <c r="C22" s="5">
        <v>0</v>
      </c>
      <c r="D22" s="6">
        <v>0</v>
      </c>
      <c r="E22" s="22" t="s">
        <v>83</v>
      </c>
      <c r="F22" s="5">
        <v>0</v>
      </c>
      <c r="G22" s="6">
        <v>0</v>
      </c>
      <c r="H22" s="12" t="s">
        <v>50</v>
      </c>
      <c r="I22" s="5">
        <v>0</v>
      </c>
      <c r="J22" s="6">
        <v>0</v>
      </c>
      <c r="K22" s="12" t="s">
        <v>50</v>
      </c>
      <c r="L22" s="5">
        <v>0</v>
      </c>
      <c r="M22" s="6">
        <v>0</v>
      </c>
      <c r="O22" s="184"/>
      <c r="P22" s="198" t="str">
        <f>B14</f>
        <v>Transporte</v>
      </c>
      <c r="Q22" s="199"/>
      <c r="R22" s="213">
        <v>200</v>
      </c>
      <c r="S22" s="42">
        <f>SUM(C15:D19)</f>
        <v>0</v>
      </c>
      <c r="T22" s="51">
        <f t="shared" si="0"/>
        <v>200</v>
      </c>
      <c r="V22" s="208"/>
      <c r="W22" s="208"/>
      <c r="X22" s="208"/>
    </row>
    <row r="23" spans="2:24" ht="17.25" customHeight="1" thickBot="1">
      <c r="B23" s="12" t="s">
        <v>50</v>
      </c>
      <c r="C23" s="5">
        <v>0</v>
      </c>
      <c r="D23" s="6">
        <v>0</v>
      </c>
      <c r="E23" s="22" t="s">
        <v>50</v>
      </c>
      <c r="F23" s="5">
        <v>0</v>
      </c>
      <c r="G23" s="6">
        <v>0</v>
      </c>
      <c r="H23" s="12" t="s">
        <v>50</v>
      </c>
      <c r="I23" s="5">
        <v>0</v>
      </c>
      <c r="J23" s="6">
        <v>0</v>
      </c>
      <c r="K23" s="12" t="s">
        <v>50</v>
      </c>
      <c r="L23" s="5">
        <v>0</v>
      </c>
      <c r="M23" s="6">
        <v>0</v>
      </c>
      <c r="O23" s="184"/>
      <c r="P23" s="198" t="str">
        <f>E14</f>
        <v>Entretenimento</v>
      </c>
      <c r="Q23" s="199"/>
      <c r="R23" s="213">
        <v>260</v>
      </c>
      <c r="S23" s="42">
        <f>SUM(F15:G19)</f>
        <v>0</v>
      </c>
      <c r="T23" s="51">
        <f t="shared" si="0"/>
        <v>260</v>
      </c>
      <c r="V23" s="208"/>
      <c r="W23" s="208"/>
      <c r="X23" s="208"/>
    </row>
    <row r="24" spans="2:24" ht="17.25" thickBot="1">
      <c r="B24" s="12" t="s">
        <v>50</v>
      </c>
      <c r="C24" s="5">
        <v>0</v>
      </c>
      <c r="D24" s="6">
        <v>0</v>
      </c>
      <c r="E24" s="22" t="s">
        <v>50</v>
      </c>
      <c r="F24" s="5">
        <v>0</v>
      </c>
      <c r="G24" s="6">
        <v>0</v>
      </c>
      <c r="H24" s="12" t="s">
        <v>50</v>
      </c>
      <c r="I24" s="5">
        <v>0</v>
      </c>
      <c r="J24" s="6">
        <v>0</v>
      </c>
      <c r="K24" s="12" t="s">
        <v>50</v>
      </c>
      <c r="L24" s="5">
        <v>0</v>
      </c>
      <c r="M24" s="6">
        <v>0</v>
      </c>
      <c r="O24" s="184"/>
      <c r="P24" s="198" t="str">
        <f>H14</f>
        <v>Investimento</v>
      </c>
      <c r="Q24" s="199"/>
      <c r="R24" s="213">
        <v>40</v>
      </c>
      <c r="S24" s="42">
        <f>SUM(I15:J19)</f>
        <v>0</v>
      </c>
      <c r="T24" s="51">
        <f t="shared" si="0"/>
        <v>40</v>
      </c>
      <c r="V24" s="208"/>
      <c r="W24" s="208"/>
      <c r="X24" s="208"/>
    </row>
    <row r="25" spans="2:24" ht="17.25" customHeight="1" thickBot="1">
      <c r="B25" s="13" t="s">
        <v>50</v>
      </c>
      <c r="C25" s="7">
        <v>0</v>
      </c>
      <c r="D25" s="8">
        <v>0</v>
      </c>
      <c r="E25" s="23" t="s">
        <v>50</v>
      </c>
      <c r="F25" s="7">
        <v>0</v>
      </c>
      <c r="G25" s="8">
        <v>0</v>
      </c>
      <c r="H25" s="13" t="s">
        <v>50</v>
      </c>
      <c r="I25" s="7">
        <v>0</v>
      </c>
      <c r="J25" s="8">
        <v>0</v>
      </c>
      <c r="K25" s="13" t="s">
        <v>50</v>
      </c>
      <c r="L25" s="7">
        <v>0</v>
      </c>
      <c r="M25" s="8">
        <v>0</v>
      </c>
      <c r="N25" s="48"/>
      <c r="O25" s="184"/>
      <c r="P25" s="58" t="str">
        <f>K14</f>
        <v>Viagens</v>
      </c>
      <c r="Q25" s="59"/>
      <c r="R25" s="214">
        <v>2500</v>
      </c>
      <c r="S25" s="52">
        <f>SUM(L15:M19)</f>
        <v>0</v>
      </c>
      <c r="T25" s="53">
        <f t="shared" si="0"/>
        <v>2500</v>
      </c>
      <c r="V25" s="209" t="s">
        <v>87</v>
      </c>
      <c r="W25" s="209"/>
      <c r="X25" s="209"/>
    </row>
    <row r="26" spans="2:24" ht="17.25" thickBot="1">
      <c r="G26" s="9"/>
      <c r="N26" s="38"/>
      <c r="O26" s="184"/>
      <c r="P26" s="58" t="str">
        <f>B20</f>
        <v>Prevenção</v>
      </c>
      <c r="Q26" s="59"/>
      <c r="R26" s="214">
        <v>600</v>
      </c>
      <c r="S26" s="52">
        <f>SUM(C21:D25)</f>
        <v>0</v>
      </c>
      <c r="T26" s="53">
        <f t="shared" si="0"/>
        <v>600</v>
      </c>
      <c r="V26" s="208" t="s">
        <v>85</v>
      </c>
      <c r="W26" s="208"/>
      <c r="X26" s="208"/>
    </row>
    <row r="27" spans="2:24" ht="27.75" thickBot="1">
      <c r="B27" s="180" t="s">
        <v>18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O27" s="184"/>
      <c r="P27" s="58" t="str">
        <f>E20</f>
        <v>Manutenção</v>
      </c>
      <c r="Q27" s="59"/>
      <c r="R27" s="214">
        <v>0</v>
      </c>
      <c r="S27" s="52">
        <f>SUM(F21:G25)</f>
        <v>0</v>
      </c>
      <c r="T27" s="53">
        <f t="shared" si="0"/>
        <v>0</v>
      </c>
      <c r="V27" s="208"/>
      <c r="W27" s="208"/>
      <c r="X27" s="208"/>
    </row>
    <row r="28" spans="2:24" ht="18.75" thickBot="1">
      <c r="B28" s="46" t="str">
        <f t="shared" ref="B28:B45" si="1">B8</f>
        <v>Habitação</v>
      </c>
      <c r="C28" s="24" t="s">
        <v>32</v>
      </c>
      <c r="D28" s="25" t="s">
        <v>33</v>
      </c>
      <c r="E28" s="47" t="str">
        <f t="shared" ref="E28:E45" si="2">E8</f>
        <v>Educação</v>
      </c>
      <c r="F28" s="24" t="s">
        <v>32</v>
      </c>
      <c r="G28" s="25" t="s">
        <v>33</v>
      </c>
      <c r="H28" s="47" t="str">
        <f t="shared" ref="H28:H45" si="3">H8</f>
        <v>Saúde</v>
      </c>
      <c r="I28" s="24" t="s">
        <v>32</v>
      </c>
      <c r="J28" s="25" t="s">
        <v>33</v>
      </c>
      <c r="K28" s="47" t="str">
        <f t="shared" ref="K28:K45" si="4">K8</f>
        <v>Impostos</v>
      </c>
      <c r="L28" s="24" t="s">
        <v>32</v>
      </c>
      <c r="M28" s="25" t="s">
        <v>33</v>
      </c>
      <c r="O28" s="184"/>
      <c r="P28" s="58" t="str">
        <f>H20</f>
        <v>X</v>
      </c>
      <c r="Q28" s="59"/>
      <c r="R28" s="214">
        <v>0</v>
      </c>
      <c r="S28" s="52">
        <f>SUM(I21:J25)</f>
        <v>0</v>
      </c>
      <c r="T28" s="53">
        <f t="shared" si="0"/>
        <v>0</v>
      </c>
    </row>
    <row r="29" spans="2:24" ht="19.5" customHeight="1" thickBot="1">
      <c r="B29" s="10" t="str">
        <f t="shared" si="1"/>
        <v>Aluguel</v>
      </c>
      <c r="C29" s="5">
        <v>0</v>
      </c>
      <c r="D29" s="6">
        <v>0</v>
      </c>
      <c r="E29" s="12" t="str">
        <f t="shared" si="2"/>
        <v>Colégio</v>
      </c>
      <c r="F29" s="5">
        <v>0</v>
      </c>
      <c r="G29" s="6">
        <v>0</v>
      </c>
      <c r="H29" s="12" t="str">
        <f t="shared" si="3"/>
        <v>Médico</v>
      </c>
      <c r="I29" s="5">
        <v>0</v>
      </c>
      <c r="J29" s="6">
        <v>0</v>
      </c>
      <c r="K29" s="12" t="str">
        <f t="shared" si="4"/>
        <v>IPTU</v>
      </c>
      <c r="L29" s="5">
        <v>0</v>
      </c>
      <c r="M29" s="6">
        <v>0</v>
      </c>
      <c r="O29" s="185"/>
      <c r="P29" s="60" t="str">
        <f>K20</f>
        <v>Outros</v>
      </c>
      <c r="Q29" s="61"/>
      <c r="R29" s="215">
        <v>0</v>
      </c>
      <c r="S29" s="54">
        <f>SUM(L21:M25)</f>
        <v>0</v>
      </c>
      <c r="T29" s="55">
        <f t="shared" si="0"/>
        <v>0</v>
      </c>
    </row>
    <row r="30" spans="2:24" ht="18.75" customHeight="1" thickBot="1">
      <c r="B30" s="11" t="str">
        <f t="shared" si="1"/>
        <v>Condomínio</v>
      </c>
      <c r="C30" s="5">
        <v>0</v>
      </c>
      <c r="D30" s="6">
        <v>0</v>
      </c>
      <c r="E30" s="12" t="str">
        <f t="shared" si="2"/>
        <v>Faculdade</v>
      </c>
      <c r="F30" s="5">
        <v>0</v>
      </c>
      <c r="G30" s="6">
        <v>0</v>
      </c>
      <c r="H30" s="12" t="str">
        <f t="shared" si="3"/>
        <v>Dentista</v>
      </c>
      <c r="I30" s="5">
        <v>0</v>
      </c>
      <c r="J30" s="6">
        <v>0</v>
      </c>
      <c r="K30" s="12" t="str">
        <f t="shared" si="4"/>
        <v>IPVA</v>
      </c>
      <c r="L30" s="5">
        <v>0</v>
      </c>
      <c r="M30" s="6">
        <v>0</v>
      </c>
      <c r="O30" s="183" t="s">
        <v>18</v>
      </c>
      <c r="P30" s="190" t="str">
        <f>B28</f>
        <v>Habitação</v>
      </c>
      <c r="Q30" s="191"/>
      <c r="R30" s="216">
        <v>0</v>
      </c>
      <c r="S30" s="56">
        <f>SUM(C29:D33)</f>
        <v>0</v>
      </c>
      <c r="T30" s="57">
        <f t="shared" ref="T30:T41" si="5">R30-S30</f>
        <v>0</v>
      </c>
    </row>
    <row r="31" spans="2:24" ht="17.25" thickBot="1">
      <c r="B31" s="11" t="str">
        <f t="shared" si="1"/>
        <v>Prestação da casa</v>
      </c>
      <c r="C31" s="5">
        <v>0</v>
      </c>
      <c r="D31" s="6">
        <v>0</v>
      </c>
      <c r="E31" s="12" t="str">
        <f t="shared" si="2"/>
        <v>Curso</v>
      </c>
      <c r="F31" s="5">
        <v>0</v>
      </c>
      <c r="G31" s="6">
        <v>0</v>
      </c>
      <c r="H31" s="12" t="str">
        <f t="shared" si="3"/>
        <v>-</v>
      </c>
      <c r="I31" s="5">
        <v>0</v>
      </c>
      <c r="J31" s="6">
        <v>0</v>
      </c>
      <c r="K31" s="12" t="str">
        <f t="shared" si="4"/>
        <v>-</v>
      </c>
      <c r="L31" s="5">
        <v>0</v>
      </c>
      <c r="M31" s="6">
        <v>0</v>
      </c>
      <c r="O31" s="184"/>
      <c r="P31" s="186" t="str">
        <f>E28</f>
        <v>Educação</v>
      </c>
      <c r="Q31" s="187"/>
      <c r="R31" s="213">
        <v>0</v>
      </c>
      <c r="S31" s="52">
        <f>SUM(F29:G33)</f>
        <v>0</v>
      </c>
      <c r="T31" s="53">
        <f t="shared" si="5"/>
        <v>0</v>
      </c>
    </row>
    <row r="32" spans="2:24" ht="17.25" thickBot="1">
      <c r="B32" s="11" t="str">
        <f t="shared" si="1"/>
        <v>Seguro da Casa</v>
      </c>
      <c r="C32" s="5">
        <v>0</v>
      </c>
      <c r="D32" s="6">
        <v>0</v>
      </c>
      <c r="E32" s="12" t="str">
        <f t="shared" si="2"/>
        <v>-</v>
      </c>
      <c r="F32" s="5">
        <v>0</v>
      </c>
      <c r="G32" s="6">
        <v>0</v>
      </c>
      <c r="H32" s="12" t="str">
        <f t="shared" si="3"/>
        <v>-</v>
      </c>
      <c r="I32" s="5">
        <v>0</v>
      </c>
      <c r="J32" s="6">
        <v>0</v>
      </c>
      <c r="K32" s="12" t="str">
        <f t="shared" si="4"/>
        <v>-</v>
      </c>
      <c r="L32" s="5">
        <v>0</v>
      </c>
      <c r="M32" s="6">
        <v>0</v>
      </c>
      <c r="O32" s="184"/>
      <c r="P32" s="186" t="str">
        <f>H28</f>
        <v>Saúde</v>
      </c>
      <c r="Q32" s="187"/>
      <c r="R32" s="213">
        <v>0</v>
      </c>
      <c r="S32" s="52">
        <f>SUM(I29:J33)</f>
        <v>0</v>
      </c>
      <c r="T32" s="53">
        <f t="shared" si="5"/>
        <v>0</v>
      </c>
    </row>
    <row r="33" spans="2:20" ht="17.25" thickBot="1">
      <c r="B33" s="11" t="str">
        <f t="shared" si="1"/>
        <v>Diarista</v>
      </c>
      <c r="C33" s="5">
        <v>0</v>
      </c>
      <c r="D33" s="6">
        <v>0</v>
      </c>
      <c r="E33" s="12" t="str">
        <f t="shared" si="2"/>
        <v>-</v>
      </c>
      <c r="F33" s="5">
        <v>0</v>
      </c>
      <c r="G33" s="6">
        <v>0</v>
      </c>
      <c r="H33" s="12" t="str">
        <f t="shared" si="3"/>
        <v>-</v>
      </c>
      <c r="I33" s="5">
        <v>0</v>
      </c>
      <c r="J33" s="6">
        <v>0</v>
      </c>
      <c r="K33" s="12" t="str">
        <f t="shared" si="4"/>
        <v>-</v>
      </c>
      <c r="L33" s="5">
        <v>0</v>
      </c>
      <c r="M33" s="6">
        <v>0</v>
      </c>
      <c r="O33" s="184"/>
      <c r="P33" s="186" t="str">
        <f>K28</f>
        <v>Impostos</v>
      </c>
      <c r="Q33" s="187"/>
      <c r="R33" s="213">
        <v>0</v>
      </c>
      <c r="S33" s="52">
        <f>SUM(L29:M33)</f>
        <v>0</v>
      </c>
      <c r="T33" s="53">
        <f t="shared" si="5"/>
        <v>0</v>
      </c>
    </row>
    <row r="34" spans="2:20" ht="18.75" customHeight="1" thickBot="1">
      <c r="B34" s="47" t="str">
        <f t="shared" si="1"/>
        <v>Transporte</v>
      </c>
      <c r="C34" s="24" t="s">
        <v>32</v>
      </c>
      <c r="D34" s="25" t="s">
        <v>33</v>
      </c>
      <c r="E34" s="47" t="str">
        <f t="shared" si="2"/>
        <v>Entretenimento</v>
      </c>
      <c r="F34" s="24" t="s">
        <v>32</v>
      </c>
      <c r="G34" s="25" t="s">
        <v>33</v>
      </c>
      <c r="H34" s="47" t="str">
        <f t="shared" si="3"/>
        <v>Investimento</v>
      </c>
      <c r="I34" s="24" t="s">
        <v>32</v>
      </c>
      <c r="J34" s="25" t="s">
        <v>33</v>
      </c>
      <c r="K34" s="47" t="str">
        <f t="shared" si="4"/>
        <v>Viagens</v>
      </c>
      <c r="L34" s="24" t="s">
        <v>32</v>
      </c>
      <c r="M34" s="25" t="s">
        <v>33</v>
      </c>
      <c r="O34" s="184"/>
      <c r="P34" s="186" t="str">
        <f>B34</f>
        <v>Transporte</v>
      </c>
      <c r="Q34" s="187"/>
      <c r="R34" s="213">
        <v>0</v>
      </c>
      <c r="S34" s="52">
        <f>SUM(C35:D39)</f>
        <v>0</v>
      </c>
      <c r="T34" s="53">
        <f t="shared" si="5"/>
        <v>0</v>
      </c>
    </row>
    <row r="35" spans="2:20" ht="27.75" customHeight="1" thickBot="1">
      <c r="B35" s="12" t="str">
        <f t="shared" si="1"/>
        <v>Prestação do carro</v>
      </c>
      <c r="C35" s="5">
        <v>0</v>
      </c>
      <c r="D35" s="6">
        <v>0</v>
      </c>
      <c r="E35" s="12" t="str">
        <f t="shared" si="2"/>
        <v>Bar</v>
      </c>
      <c r="F35" s="5">
        <v>0</v>
      </c>
      <c r="G35" s="6">
        <v>0</v>
      </c>
      <c r="H35" s="12" t="str">
        <f t="shared" si="3"/>
        <v>Day Trade</v>
      </c>
      <c r="I35" s="5">
        <v>0</v>
      </c>
      <c r="J35" s="6">
        <v>0</v>
      </c>
      <c r="K35" s="12" t="str">
        <f t="shared" si="4"/>
        <v>-</v>
      </c>
      <c r="L35" s="5">
        <v>0</v>
      </c>
      <c r="M35" s="6">
        <v>0</v>
      </c>
      <c r="O35" s="184"/>
      <c r="P35" s="186" t="str">
        <f>E34</f>
        <v>Entretenimento</v>
      </c>
      <c r="Q35" s="187"/>
      <c r="R35" s="213">
        <v>0</v>
      </c>
      <c r="S35" s="52">
        <f>SUM(F35:G39)</f>
        <v>0</v>
      </c>
      <c r="T35" s="53">
        <f t="shared" si="5"/>
        <v>0</v>
      </c>
    </row>
    <row r="36" spans="2:20" ht="17.25" thickBot="1">
      <c r="B36" s="12" t="str">
        <f t="shared" si="1"/>
        <v>Seguro do carro</v>
      </c>
      <c r="C36" s="5">
        <v>0</v>
      </c>
      <c r="D36" s="6">
        <v>0</v>
      </c>
      <c r="E36" s="12" t="str">
        <f t="shared" si="2"/>
        <v>Restaurante</v>
      </c>
      <c r="F36" s="5">
        <v>0</v>
      </c>
      <c r="G36" s="6">
        <v>0</v>
      </c>
      <c r="H36" s="12" t="str">
        <f t="shared" si="3"/>
        <v>Ações</v>
      </c>
      <c r="I36" s="5">
        <v>0</v>
      </c>
      <c r="J36" s="6">
        <v>0</v>
      </c>
      <c r="K36" s="12" t="str">
        <f t="shared" si="4"/>
        <v>-</v>
      </c>
      <c r="L36" s="5">
        <v>0</v>
      </c>
      <c r="M36" s="6">
        <v>0</v>
      </c>
      <c r="O36" s="184"/>
      <c r="P36" s="186" t="str">
        <f>H34</f>
        <v>Investimento</v>
      </c>
      <c r="Q36" s="187"/>
      <c r="R36" s="213">
        <v>0</v>
      </c>
      <c r="S36" s="52">
        <f>SUM(I35:J39)</f>
        <v>0</v>
      </c>
      <c r="T36" s="53">
        <f t="shared" si="5"/>
        <v>0</v>
      </c>
    </row>
    <row r="37" spans="2:20" ht="17.25" thickBot="1">
      <c r="B37" s="12" t="str">
        <f t="shared" si="1"/>
        <v>Estacionamento</v>
      </c>
      <c r="C37" s="5">
        <v>0</v>
      </c>
      <c r="D37" s="6">
        <v>0</v>
      </c>
      <c r="E37" s="12" t="str">
        <f t="shared" si="2"/>
        <v>Cinema</v>
      </c>
      <c r="F37" s="5">
        <v>0</v>
      </c>
      <c r="G37" s="6">
        <v>0</v>
      </c>
      <c r="H37" s="12" t="str">
        <f t="shared" si="3"/>
        <v>Previdência</v>
      </c>
      <c r="I37" s="5">
        <v>0</v>
      </c>
      <c r="J37" s="6">
        <v>0</v>
      </c>
      <c r="K37" s="12" t="str">
        <f t="shared" si="4"/>
        <v>-</v>
      </c>
      <c r="L37" s="5">
        <v>0</v>
      </c>
      <c r="M37" s="6">
        <v>0</v>
      </c>
      <c r="O37" s="184"/>
      <c r="P37" s="186" t="str">
        <f>K34</f>
        <v>Viagens</v>
      </c>
      <c r="Q37" s="187"/>
      <c r="R37" s="213">
        <v>0</v>
      </c>
      <c r="S37" s="52">
        <f>SUM(L35:M39)</f>
        <v>0</v>
      </c>
      <c r="T37" s="53">
        <f t="shared" si="5"/>
        <v>0</v>
      </c>
    </row>
    <row r="38" spans="2:20" ht="17.25" thickBot="1">
      <c r="B38" s="12" t="str">
        <f t="shared" si="1"/>
        <v>-</v>
      </c>
      <c r="C38" s="5">
        <v>0</v>
      </c>
      <c r="D38" s="6">
        <v>0</v>
      </c>
      <c r="E38" s="12" t="str">
        <f t="shared" si="2"/>
        <v>-</v>
      </c>
      <c r="F38" s="5">
        <v>0</v>
      </c>
      <c r="G38" s="6">
        <v>0</v>
      </c>
      <c r="H38" s="12" t="str">
        <f t="shared" si="3"/>
        <v>Renda Fixa</v>
      </c>
      <c r="I38" s="5">
        <v>0</v>
      </c>
      <c r="J38" s="6">
        <v>0</v>
      </c>
      <c r="K38" s="12" t="str">
        <f t="shared" si="4"/>
        <v>-</v>
      </c>
      <c r="L38" s="5">
        <v>0</v>
      </c>
      <c r="M38" s="6">
        <v>0</v>
      </c>
      <c r="O38" s="184"/>
      <c r="P38" s="186" t="str">
        <f>B40</f>
        <v>Prevenção</v>
      </c>
      <c r="Q38" s="187"/>
      <c r="R38" s="213">
        <v>0</v>
      </c>
      <c r="S38" s="52">
        <f>SUM(C41:D45)</f>
        <v>0</v>
      </c>
      <c r="T38" s="53">
        <f t="shared" si="5"/>
        <v>0</v>
      </c>
    </row>
    <row r="39" spans="2:20" ht="15.75" customHeight="1" thickBot="1">
      <c r="B39" s="12" t="str">
        <f t="shared" si="1"/>
        <v>-</v>
      </c>
      <c r="C39" s="5">
        <v>0</v>
      </c>
      <c r="D39" s="6">
        <v>0</v>
      </c>
      <c r="E39" s="12" t="str">
        <f t="shared" si="2"/>
        <v>-</v>
      </c>
      <c r="F39" s="5">
        <v>0</v>
      </c>
      <c r="G39" s="6">
        <v>0</v>
      </c>
      <c r="H39" s="12" t="str">
        <f t="shared" si="3"/>
        <v>-</v>
      </c>
      <c r="I39" s="5">
        <v>0</v>
      </c>
      <c r="J39" s="6">
        <v>0</v>
      </c>
      <c r="K39" s="12" t="str">
        <f t="shared" si="4"/>
        <v>-</v>
      </c>
      <c r="L39" s="5">
        <v>0</v>
      </c>
      <c r="M39" s="6">
        <v>0</v>
      </c>
      <c r="O39" s="184"/>
      <c r="P39" s="186" t="str">
        <f>E40</f>
        <v>Manutenção</v>
      </c>
      <c r="Q39" s="187"/>
      <c r="R39" s="213">
        <v>0</v>
      </c>
      <c r="S39" s="52">
        <f>SUM(F41:G45)</f>
        <v>0</v>
      </c>
      <c r="T39" s="53">
        <f t="shared" si="5"/>
        <v>0</v>
      </c>
    </row>
    <row r="40" spans="2:20" ht="15.75" customHeight="1" thickBot="1">
      <c r="B40" s="47" t="str">
        <f t="shared" si="1"/>
        <v>Prevenção</v>
      </c>
      <c r="C40" s="24" t="s">
        <v>32</v>
      </c>
      <c r="D40" s="25" t="s">
        <v>33</v>
      </c>
      <c r="E40" s="47" t="str">
        <f t="shared" si="2"/>
        <v>Manutenção</v>
      </c>
      <c r="F40" s="24" t="s">
        <v>32</v>
      </c>
      <c r="G40" s="25" t="s">
        <v>33</v>
      </c>
      <c r="H40" s="47" t="str">
        <f t="shared" si="3"/>
        <v>X</v>
      </c>
      <c r="I40" s="24" t="s">
        <v>32</v>
      </c>
      <c r="J40" s="25" t="s">
        <v>33</v>
      </c>
      <c r="K40" s="47" t="str">
        <f t="shared" si="4"/>
        <v>Outros</v>
      </c>
      <c r="L40" s="24" t="s">
        <v>32</v>
      </c>
      <c r="M40" s="25" t="s">
        <v>33</v>
      </c>
      <c r="O40" s="184"/>
      <c r="P40" s="186" t="str">
        <f>H40</f>
        <v>X</v>
      </c>
      <c r="Q40" s="187"/>
      <c r="R40" s="213">
        <v>0</v>
      </c>
      <c r="S40" s="52">
        <f>SUM(I41:J45)</f>
        <v>0</v>
      </c>
      <c r="T40" s="53">
        <f t="shared" si="5"/>
        <v>0</v>
      </c>
    </row>
    <row r="41" spans="2:20" ht="15.75" customHeight="1" thickBot="1">
      <c r="B41" s="12" t="str">
        <f t="shared" si="1"/>
        <v>Seguro saúde</v>
      </c>
      <c r="C41" s="5">
        <v>0</v>
      </c>
      <c r="D41" s="6">
        <v>0</v>
      </c>
      <c r="E41" s="22" t="str">
        <f t="shared" si="2"/>
        <v>Casa</v>
      </c>
      <c r="F41" s="5">
        <v>0</v>
      </c>
      <c r="G41" s="6">
        <v>0</v>
      </c>
      <c r="H41" s="12" t="str">
        <f t="shared" si="3"/>
        <v>-</v>
      </c>
      <c r="I41" s="5">
        <v>0</v>
      </c>
      <c r="J41" s="6">
        <v>0</v>
      </c>
      <c r="K41" s="12" t="str">
        <f t="shared" si="4"/>
        <v>-</v>
      </c>
      <c r="L41" s="5">
        <v>0</v>
      </c>
      <c r="M41" s="6">
        <v>0</v>
      </c>
      <c r="O41" s="185"/>
      <c r="P41" s="188" t="str">
        <f>K40</f>
        <v>Outros</v>
      </c>
      <c r="Q41" s="189"/>
      <c r="R41" s="215">
        <v>0</v>
      </c>
      <c r="S41" s="54">
        <f>SUM(L41:M45)</f>
        <v>0</v>
      </c>
      <c r="T41" s="55">
        <f t="shared" si="5"/>
        <v>0</v>
      </c>
    </row>
    <row r="42" spans="2:20" ht="15.75" customHeight="1" thickBot="1">
      <c r="B42" s="12" t="str">
        <f t="shared" si="1"/>
        <v>Plano de saúde</v>
      </c>
      <c r="C42" s="5">
        <v>0</v>
      </c>
      <c r="D42" s="6">
        <v>0</v>
      </c>
      <c r="E42" s="22" t="str">
        <f t="shared" si="2"/>
        <v>Carro</v>
      </c>
      <c r="F42" s="5">
        <v>0</v>
      </c>
      <c r="G42" s="6">
        <v>0</v>
      </c>
      <c r="H42" s="12" t="str">
        <f t="shared" si="3"/>
        <v>-</v>
      </c>
      <c r="I42" s="5">
        <v>0</v>
      </c>
      <c r="J42" s="6">
        <v>0</v>
      </c>
      <c r="K42" s="12" t="str">
        <f t="shared" si="4"/>
        <v>-</v>
      </c>
      <c r="L42" s="5">
        <v>0</v>
      </c>
      <c r="M42" s="6">
        <v>0</v>
      </c>
    </row>
    <row r="43" spans="2:20" ht="15.75" customHeight="1" thickBot="1">
      <c r="B43" s="12" t="str">
        <f t="shared" si="1"/>
        <v>-</v>
      </c>
      <c r="C43" s="5">
        <v>0</v>
      </c>
      <c r="D43" s="6">
        <v>0</v>
      </c>
      <c r="E43" s="22" t="str">
        <f t="shared" si="2"/>
        <v>-</v>
      </c>
      <c r="F43" s="5">
        <v>0</v>
      </c>
      <c r="G43" s="6">
        <v>0</v>
      </c>
      <c r="H43" s="12" t="str">
        <f t="shared" si="3"/>
        <v>-</v>
      </c>
      <c r="I43" s="5">
        <v>0</v>
      </c>
      <c r="J43" s="6">
        <v>0</v>
      </c>
      <c r="K43" s="12" t="str">
        <f t="shared" si="4"/>
        <v>-</v>
      </c>
      <c r="L43" s="5">
        <v>0</v>
      </c>
      <c r="M43" s="6">
        <v>0</v>
      </c>
    </row>
    <row r="44" spans="2:20" ht="15" customHeight="1" thickBot="1">
      <c r="B44" s="12" t="str">
        <f t="shared" si="1"/>
        <v>-</v>
      </c>
      <c r="C44" s="5">
        <v>0</v>
      </c>
      <c r="D44" s="6">
        <v>0</v>
      </c>
      <c r="E44" s="22" t="str">
        <f t="shared" si="2"/>
        <v>-</v>
      </c>
      <c r="F44" s="5">
        <v>0</v>
      </c>
      <c r="G44" s="6">
        <v>0</v>
      </c>
      <c r="H44" s="12" t="str">
        <f t="shared" si="3"/>
        <v>-</v>
      </c>
      <c r="I44" s="5">
        <v>0</v>
      </c>
      <c r="J44" s="6">
        <v>0</v>
      </c>
      <c r="K44" s="12" t="str">
        <f t="shared" si="4"/>
        <v>-</v>
      </c>
      <c r="L44" s="5">
        <v>0</v>
      </c>
      <c r="M44" s="6">
        <v>0</v>
      </c>
    </row>
    <row r="45" spans="2:20" ht="17.25" thickBot="1">
      <c r="B45" s="13" t="str">
        <f t="shared" si="1"/>
        <v>-</v>
      </c>
      <c r="C45" s="7">
        <v>0</v>
      </c>
      <c r="D45" s="8">
        <v>0</v>
      </c>
      <c r="E45" s="23" t="str">
        <f t="shared" si="2"/>
        <v>-</v>
      </c>
      <c r="F45" s="7">
        <v>0</v>
      </c>
      <c r="G45" s="8">
        <v>0</v>
      </c>
      <c r="H45" s="13" t="str">
        <f t="shared" si="3"/>
        <v>-</v>
      </c>
      <c r="I45" s="7">
        <v>0</v>
      </c>
      <c r="J45" s="8">
        <v>0</v>
      </c>
      <c r="K45" s="13" t="str">
        <f t="shared" si="4"/>
        <v>-</v>
      </c>
      <c r="L45" s="7">
        <v>0</v>
      </c>
      <c r="M45" s="8">
        <v>0</v>
      </c>
    </row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2.75" customHeight="1"/>
  </sheetData>
  <mergeCells count="30">
    <mergeCell ref="V16:X16"/>
    <mergeCell ref="V17:X20"/>
    <mergeCell ref="V21:X24"/>
    <mergeCell ref="V25:X25"/>
    <mergeCell ref="V26:X27"/>
    <mergeCell ref="P39:Q39"/>
    <mergeCell ref="P40:Q40"/>
    <mergeCell ref="P41:Q41"/>
    <mergeCell ref="O30:O41"/>
    <mergeCell ref="P30:Q30"/>
    <mergeCell ref="P31:Q31"/>
    <mergeCell ref="P32:Q32"/>
    <mergeCell ref="P33:Q33"/>
    <mergeCell ref="P34:Q34"/>
    <mergeCell ref="P35:Q35"/>
    <mergeCell ref="P36:Q36"/>
    <mergeCell ref="O6:O13"/>
    <mergeCell ref="S7:T11"/>
    <mergeCell ref="B27:M27"/>
    <mergeCell ref="P37:Q37"/>
    <mergeCell ref="P38:Q38"/>
    <mergeCell ref="B6:M7"/>
    <mergeCell ref="O18:O29"/>
    <mergeCell ref="P18:Q18"/>
    <mergeCell ref="P19:Q19"/>
    <mergeCell ref="P20:Q20"/>
    <mergeCell ref="P21:Q21"/>
    <mergeCell ref="P22:Q22"/>
    <mergeCell ref="P23:Q23"/>
    <mergeCell ref="P24:Q2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X56"/>
  <sheetViews>
    <sheetView showGridLines="0" topLeftCell="A15" zoomScaleNormal="100" workbookViewId="0">
      <selection activeCell="R16" sqref="R16:R41"/>
    </sheetView>
  </sheetViews>
  <sheetFormatPr defaultRowHeight="12.75"/>
  <cols>
    <col min="2" max="2" width="17.140625" customWidth="1"/>
    <col min="3" max="3" width="16.140625" customWidth="1"/>
    <col min="4" max="4" width="15" customWidth="1"/>
    <col min="5" max="5" width="17.140625" customWidth="1"/>
    <col min="6" max="7" width="11.7109375" customWidth="1"/>
    <col min="8" max="8" width="17.140625" customWidth="1"/>
    <col min="9" max="10" width="11.7109375" customWidth="1"/>
    <col min="11" max="11" width="17.140625" customWidth="1"/>
    <col min="12" max="13" width="11.7109375" customWidth="1"/>
    <col min="14" max="15" width="9.5703125" customWidth="1"/>
    <col min="16" max="16" width="11.7109375" customWidth="1"/>
    <col min="17" max="17" width="10.5703125" bestFit="1" customWidth="1"/>
    <col min="18" max="18" width="15.28515625" customWidth="1"/>
    <col min="19" max="19" width="11.5703125" customWidth="1"/>
    <col min="20" max="20" width="11.42578125" customWidth="1"/>
    <col min="21" max="21" width="13.28515625" customWidth="1"/>
    <col min="22" max="22" width="11.140625" customWidth="1"/>
    <col min="23" max="23" width="11.42578125" customWidth="1"/>
    <col min="24" max="24" width="10.85546875" customWidth="1"/>
  </cols>
  <sheetData>
    <row r="5" spans="2:24" ht="13.5" thickBot="1"/>
    <row r="6" spans="2:24" ht="17.25" thickBot="1">
      <c r="B6" s="174" t="s">
        <v>15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O6" s="171" t="s">
        <v>13</v>
      </c>
      <c r="P6" s="14" t="s">
        <v>27</v>
      </c>
      <c r="Q6" s="39">
        <v>10000</v>
      </c>
      <c r="R6" s="62"/>
      <c r="V6" s="35" t="s">
        <v>28</v>
      </c>
      <c r="W6" s="36" t="s">
        <v>29</v>
      </c>
      <c r="X6" s="37" t="s">
        <v>14</v>
      </c>
    </row>
    <row r="7" spans="2:24" ht="17.25" thickBot="1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O7" s="172"/>
      <c r="P7" s="4" t="s">
        <v>38</v>
      </c>
      <c r="Q7" s="40"/>
      <c r="R7" s="62"/>
      <c r="S7" s="192" t="s">
        <v>21</v>
      </c>
      <c r="T7" s="193"/>
      <c r="U7" s="71" t="str">
        <f>H15</f>
        <v>Day Trade</v>
      </c>
      <c r="V7" s="138">
        <f>Março!X7</f>
        <v>0</v>
      </c>
      <c r="W7" s="139"/>
      <c r="X7" s="140"/>
    </row>
    <row r="8" spans="2:24" ht="18.75" thickBot="1">
      <c r="B8" s="46" t="s">
        <v>31</v>
      </c>
      <c r="C8" s="24" t="s">
        <v>32</v>
      </c>
      <c r="D8" s="25" t="s">
        <v>33</v>
      </c>
      <c r="E8" s="47" t="s">
        <v>34</v>
      </c>
      <c r="F8" s="24" t="s">
        <v>32</v>
      </c>
      <c r="G8" s="25" t="s">
        <v>33</v>
      </c>
      <c r="H8" s="47" t="s">
        <v>35</v>
      </c>
      <c r="I8" s="24" t="s">
        <v>32</v>
      </c>
      <c r="J8" s="25" t="s">
        <v>33</v>
      </c>
      <c r="K8" s="47" t="s">
        <v>36</v>
      </c>
      <c r="L8" s="24" t="s">
        <v>32</v>
      </c>
      <c r="M8" s="25" t="s">
        <v>33</v>
      </c>
      <c r="O8" s="172"/>
      <c r="P8" s="4" t="s">
        <v>37</v>
      </c>
      <c r="Q8" s="40"/>
      <c r="R8" s="62"/>
      <c r="S8" s="194"/>
      <c r="T8" s="195"/>
      <c r="U8" s="45" t="str">
        <f>H16</f>
        <v>Ações</v>
      </c>
      <c r="V8" s="124">
        <f>Março!X8</f>
        <v>0</v>
      </c>
      <c r="W8" s="43"/>
      <c r="X8" s="141"/>
    </row>
    <row r="9" spans="2:24" ht="17.25" thickBot="1">
      <c r="B9" s="10" t="s">
        <v>38</v>
      </c>
      <c r="C9" s="5">
        <v>0</v>
      </c>
      <c r="D9" s="6">
        <v>0</v>
      </c>
      <c r="E9" s="11" t="s">
        <v>39</v>
      </c>
      <c r="F9" s="5">
        <v>0</v>
      </c>
      <c r="G9" s="6">
        <v>0</v>
      </c>
      <c r="H9" s="11" t="s">
        <v>40</v>
      </c>
      <c r="I9" s="5">
        <v>0</v>
      </c>
      <c r="J9" s="6">
        <v>0</v>
      </c>
      <c r="K9" s="11" t="s">
        <v>41</v>
      </c>
      <c r="L9" s="5">
        <v>0</v>
      </c>
      <c r="M9" s="6">
        <v>0</v>
      </c>
      <c r="O9" s="172"/>
      <c r="P9" s="4" t="s">
        <v>42</v>
      </c>
      <c r="Q9" s="40"/>
      <c r="R9" s="62"/>
      <c r="S9" s="194"/>
      <c r="T9" s="195"/>
      <c r="U9" s="45" t="str">
        <f>H17</f>
        <v>Previdência</v>
      </c>
      <c r="V9" s="124">
        <f>Março!X9</f>
        <v>0</v>
      </c>
      <c r="W9" s="43"/>
      <c r="X9" s="141"/>
    </row>
    <row r="10" spans="2:24" ht="17.25" thickBot="1">
      <c r="B10" s="11" t="s">
        <v>43</v>
      </c>
      <c r="C10" s="5">
        <v>0</v>
      </c>
      <c r="D10" s="6">
        <v>0</v>
      </c>
      <c r="E10" s="11" t="s">
        <v>44</v>
      </c>
      <c r="F10" s="5">
        <v>0</v>
      </c>
      <c r="G10" s="6">
        <v>0</v>
      </c>
      <c r="H10" s="11" t="s">
        <v>45</v>
      </c>
      <c r="I10" s="5">
        <v>0</v>
      </c>
      <c r="J10" s="6">
        <v>0</v>
      </c>
      <c r="K10" s="11" t="s">
        <v>46</v>
      </c>
      <c r="L10" s="5">
        <v>0</v>
      </c>
      <c r="M10" s="6">
        <v>0</v>
      </c>
      <c r="O10" s="172"/>
      <c r="P10" s="4" t="s">
        <v>47</v>
      </c>
      <c r="Q10" s="40"/>
      <c r="R10" s="62"/>
      <c r="S10" s="194"/>
      <c r="T10" s="195"/>
      <c r="U10" s="45" t="str">
        <f>H18</f>
        <v>Renda Fixa</v>
      </c>
      <c r="V10" s="124">
        <f>Março!X10</f>
        <v>0</v>
      </c>
      <c r="W10" s="43"/>
      <c r="X10" s="141"/>
    </row>
    <row r="11" spans="2:24" ht="17.25" thickBot="1">
      <c r="B11" s="11" t="s">
        <v>48</v>
      </c>
      <c r="C11" s="5">
        <v>0</v>
      </c>
      <c r="D11" s="6">
        <v>0</v>
      </c>
      <c r="E11" s="11" t="s">
        <v>49</v>
      </c>
      <c r="F11" s="5">
        <v>0</v>
      </c>
      <c r="G11" s="6">
        <v>0</v>
      </c>
      <c r="H11" s="34" t="s">
        <v>50</v>
      </c>
      <c r="I11" s="5">
        <v>0</v>
      </c>
      <c r="J11" s="6">
        <v>0</v>
      </c>
      <c r="K11" s="11" t="s">
        <v>50</v>
      </c>
      <c r="L11" s="5">
        <v>0</v>
      </c>
      <c r="M11" s="6">
        <v>0</v>
      </c>
      <c r="O11" s="172"/>
      <c r="P11" s="4" t="s">
        <v>51</v>
      </c>
      <c r="Q11" s="40"/>
      <c r="R11" s="62"/>
      <c r="S11" s="196"/>
      <c r="T11" s="197"/>
      <c r="U11" s="73" t="str">
        <f>H19</f>
        <v>-</v>
      </c>
      <c r="V11" s="128">
        <f>Março!X11</f>
        <v>0</v>
      </c>
      <c r="W11" s="129"/>
      <c r="X11" s="142"/>
    </row>
    <row r="12" spans="2:24" ht="17.25" thickBot="1">
      <c r="B12" s="11" t="s">
        <v>52</v>
      </c>
      <c r="C12" s="5">
        <v>0</v>
      </c>
      <c r="D12" s="6">
        <v>0</v>
      </c>
      <c r="E12" s="12" t="s">
        <v>50</v>
      </c>
      <c r="F12" s="5">
        <v>0</v>
      </c>
      <c r="G12" s="6">
        <v>0</v>
      </c>
      <c r="H12" s="34" t="s">
        <v>50</v>
      </c>
      <c r="I12" s="5">
        <v>0</v>
      </c>
      <c r="J12" s="6">
        <v>0</v>
      </c>
      <c r="K12" s="11" t="s">
        <v>50</v>
      </c>
      <c r="L12" s="5">
        <v>0</v>
      </c>
      <c r="M12" s="6">
        <v>0</v>
      </c>
      <c r="O12" s="172"/>
      <c r="P12" s="4" t="s">
        <v>53</v>
      </c>
      <c r="Q12" s="40"/>
      <c r="R12" s="62"/>
    </row>
    <row r="13" spans="2:24" ht="16.5" customHeight="1" thickBot="1">
      <c r="B13" s="11" t="s">
        <v>54</v>
      </c>
      <c r="C13" s="5">
        <v>0</v>
      </c>
      <c r="D13" s="6">
        <v>0</v>
      </c>
      <c r="E13" s="12" t="s">
        <v>50</v>
      </c>
      <c r="F13" s="5">
        <v>0</v>
      </c>
      <c r="G13" s="6">
        <v>0</v>
      </c>
      <c r="H13" s="11" t="s">
        <v>50</v>
      </c>
      <c r="I13" s="5">
        <v>0</v>
      </c>
      <c r="J13" s="6">
        <v>0</v>
      </c>
      <c r="K13" s="11" t="s">
        <v>50</v>
      </c>
      <c r="L13" s="5">
        <v>0</v>
      </c>
      <c r="M13" s="6">
        <v>0</v>
      </c>
      <c r="O13" s="173"/>
      <c r="P13" s="16" t="s">
        <v>14</v>
      </c>
      <c r="Q13" s="41">
        <f>SUM(Q6:Q12)</f>
        <v>10000</v>
      </c>
      <c r="R13" s="62"/>
    </row>
    <row r="14" spans="2:24" ht="18.75" thickBot="1">
      <c r="B14" s="47" t="s">
        <v>55</v>
      </c>
      <c r="C14" s="24" t="s">
        <v>32</v>
      </c>
      <c r="D14" s="25" t="s">
        <v>33</v>
      </c>
      <c r="E14" s="47" t="s">
        <v>56</v>
      </c>
      <c r="F14" s="24" t="s">
        <v>32</v>
      </c>
      <c r="G14" s="25" t="s">
        <v>33</v>
      </c>
      <c r="H14" s="47" t="s">
        <v>57</v>
      </c>
      <c r="I14" s="24" t="s">
        <v>32</v>
      </c>
      <c r="J14" s="25" t="s">
        <v>33</v>
      </c>
      <c r="K14" s="47" t="s">
        <v>58</v>
      </c>
      <c r="L14" s="24" t="s">
        <v>32</v>
      </c>
      <c r="M14" s="25" t="s">
        <v>33</v>
      </c>
    </row>
    <row r="15" spans="2:24" ht="17.25" thickBot="1">
      <c r="B15" s="11" t="s">
        <v>59</v>
      </c>
      <c r="C15" s="5">
        <v>0</v>
      </c>
      <c r="D15" s="6">
        <v>0</v>
      </c>
      <c r="E15" s="12" t="s">
        <v>60</v>
      </c>
      <c r="F15" s="5">
        <v>0</v>
      </c>
      <c r="G15" s="6">
        <v>0</v>
      </c>
      <c r="H15" s="12" t="s">
        <v>61</v>
      </c>
      <c r="I15" s="5">
        <v>0</v>
      </c>
      <c r="J15" s="6">
        <v>0</v>
      </c>
      <c r="K15" s="12" t="s">
        <v>50</v>
      </c>
      <c r="L15" s="5">
        <v>0</v>
      </c>
      <c r="M15" s="6">
        <v>0</v>
      </c>
    </row>
    <row r="16" spans="2:24" ht="20.25" thickBot="1">
      <c r="B16" s="11" t="s">
        <v>62</v>
      </c>
      <c r="C16" s="5">
        <v>0</v>
      </c>
      <c r="D16" s="6">
        <v>0</v>
      </c>
      <c r="E16" s="12" t="s">
        <v>63</v>
      </c>
      <c r="F16" s="5">
        <v>0</v>
      </c>
      <c r="G16" s="6">
        <v>0</v>
      </c>
      <c r="H16" s="12" t="s">
        <v>64</v>
      </c>
      <c r="I16" s="5">
        <v>0</v>
      </c>
      <c r="J16" s="6">
        <v>0</v>
      </c>
      <c r="K16" s="12" t="s">
        <v>50</v>
      </c>
      <c r="L16" s="5">
        <v>0</v>
      </c>
      <c r="M16" s="6">
        <v>0</v>
      </c>
      <c r="P16" s="17" t="s">
        <v>65</v>
      </c>
      <c r="Q16" s="65">
        <f>Q13</f>
        <v>10000</v>
      </c>
      <c r="R16" s="217" t="s">
        <v>66</v>
      </c>
      <c r="S16" s="14" t="s">
        <v>67</v>
      </c>
      <c r="T16" s="15" t="s">
        <v>68</v>
      </c>
      <c r="V16" s="203" t="s">
        <v>69</v>
      </c>
      <c r="W16" s="203"/>
      <c r="X16" s="203"/>
    </row>
    <row r="17" spans="2:24" ht="17.25" thickBot="1">
      <c r="B17" s="11" t="s">
        <v>70</v>
      </c>
      <c r="C17" s="5">
        <v>0</v>
      </c>
      <c r="D17" s="6">
        <v>0</v>
      </c>
      <c r="E17" s="12" t="s">
        <v>71</v>
      </c>
      <c r="F17" s="5">
        <v>0</v>
      </c>
      <c r="G17" s="6">
        <v>0</v>
      </c>
      <c r="H17" s="12" t="s">
        <v>72</v>
      </c>
      <c r="I17" s="5">
        <v>0</v>
      </c>
      <c r="J17" s="6">
        <v>0</v>
      </c>
      <c r="K17" s="12" t="s">
        <v>50</v>
      </c>
      <c r="L17" s="5">
        <v>0</v>
      </c>
      <c r="M17" s="6">
        <v>0</v>
      </c>
      <c r="P17" s="18" t="s">
        <v>73</v>
      </c>
      <c r="Q17" s="19">
        <f>Q16-S17</f>
        <v>10000</v>
      </c>
      <c r="R17" s="211">
        <f>SUM(R18:R29)</f>
        <v>6150</v>
      </c>
      <c r="S17" s="20">
        <f>SUM(S18:S29)</f>
        <v>0</v>
      </c>
      <c r="T17" s="21">
        <f t="shared" ref="T17:T29" si="0">R17-S17</f>
        <v>6150</v>
      </c>
      <c r="V17" s="208" t="s">
        <v>74</v>
      </c>
      <c r="W17" s="208"/>
      <c r="X17" s="208"/>
    </row>
    <row r="18" spans="2:24" ht="17.25" thickBot="1">
      <c r="B18" s="12" t="s">
        <v>50</v>
      </c>
      <c r="C18" s="5">
        <v>0</v>
      </c>
      <c r="D18" s="6">
        <v>0</v>
      </c>
      <c r="E18" s="12" t="s">
        <v>50</v>
      </c>
      <c r="F18" s="5">
        <v>0</v>
      </c>
      <c r="G18" s="6">
        <v>0</v>
      </c>
      <c r="H18" s="12" t="s">
        <v>75</v>
      </c>
      <c r="I18" s="5">
        <v>0</v>
      </c>
      <c r="J18" s="6">
        <v>0</v>
      </c>
      <c r="K18" s="12" t="s">
        <v>50</v>
      </c>
      <c r="L18" s="5">
        <v>0</v>
      </c>
      <c r="M18" s="6">
        <v>0</v>
      </c>
      <c r="O18" s="183" t="s">
        <v>15</v>
      </c>
      <c r="P18" s="200" t="str">
        <f>B8</f>
        <v>Habitação</v>
      </c>
      <c r="Q18" s="201"/>
      <c r="R18" s="212">
        <v>300</v>
      </c>
      <c r="S18" s="49">
        <f>SUM(C9:D13)</f>
        <v>0</v>
      </c>
      <c r="T18" s="50">
        <f t="shared" si="0"/>
        <v>300</v>
      </c>
      <c r="V18" s="208"/>
      <c r="W18" s="208"/>
      <c r="X18" s="208"/>
    </row>
    <row r="19" spans="2:24" ht="17.25" thickBot="1">
      <c r="B19" s="12" t="s">
        <v>50</v>
      </c>
      <c r="C19" s="5">
        <v>0</v>
      </c>
      <c r="D19" s="6">
        <v>0</v>
      </c>
      <c r="E19" s="12" t="s">
        <v>50</v>
      </c>
      <c r="F19" s="5">
        <v>0</v>
      </c>
      <c r="G19" s="6">
        <v>0</v>
      </c>
      <c r="H19" s="12" t="s">
        <v>50</v>
      </c>
      <c r="I19" s="5">
        <v>0</v>
      </c>
      <c r="J19" s="6">
        <v>0</v>
      </c>
      <c r="K19" s="12" t="s">
        <v>50</v>
      </c>
      <c r="L19" s="5">
        <v>0</v>
      </c>
      <c r="M19" s="6">
        <v>0</v>
      </c>
      <c r="O19" s="184"/>
      <c r="P19" s="198" t="str">
        <f>E8</f>
        <v>Educação</v>
      </c>
      <c r="Q19" s="199"/>
      <c r="R19" s="213">
        <v>1500</v>
      </c>
      <c r="S19" s="42">
        <f>SUM(F9:G13)</f>
        <v>0</v>
      </c>
      <c r="T19" s="51">
        <f t="shared" si="0"/>
        <v>1500</v>
      </c>
      <c r="V19" s="208"/>
      <c r="W19" s="208"/>
      <c r="X19" s="208"/>
    </row>
    <row r="20" spans="2:24" ht="18.75" thickBot="1">
      <c r="B20" s="47" t="s">
        <v>76</v>
      </c>
      <c r="C20" s="24" t="s">
        <v>32</v>
      </c>
      <c r="D20" s="25" t="s">
        <v>33</v>
      </c>
      <c r="E20" s="47" t="s">
        <v>77</v>
      </c>
      <c r="F20" s="24" t="s">
        <v>32</v>
      </c>
      <c r="G20" s="25" t="s">
        <v>33</v>
      </c>
      <c r="H20" s="47" t="s">
        <v>78</v>
      </c>
      <c r="I20" s="24" t="s">
        <v>32</v>
      </c>
      <c r="J20" s="25" t="s">
        <v>33</v>
      </c>
      <c r="K20" s="47" t="s">
        <v>53</v>
      </c>
      <c r="L20" s="24" t="s">
        <v>32</v>
      </c>
      <c r="M20" s="25" t="s">
        <v>33</v>
      </c>
      <c r="O20" s="184"/>
      <c r="P20" s="198" t="str">
        <f>H8</f>
        <v>Saúde</v>
      </c>
      <c r="Q20" s="199"/>
      <c r="R20" s="213">
        <v>150</v>
      </c>
      <c r="S20" s="42">
        <f>SUM(I9:J13)</f>
        <v>0</v>
      </c>
      <c r="T20" s="51">
        <f t="shared" si="0"/>
        <v>150</v>
      </c>
      <c r="V20" s="208"/>
      <c r="W20" s="208"/>
      <c r="X20" s="208"/>
    </row>
    <row r="21" spans="2:24" ht="17.25" thickBot="1">
      <c r="B21" s="11" t="s">
        <v>79</v>
      </c>
      <c r="C21" s="5">
        <v>0</v>
      </c>
      <c r="D21" s="6">
        <v>0</v>
      </c>
      <c r="E21" s="22" t="s">
        <v>80</v>
      </c>
      <c r="F21" s="5">
        <v>0</v>
      </c>
      <c r="G21" s="6">
        <v>0</v>
      </c>
      <c r="H21" s="12" t="s">
        <v>50</v>
      </c>
      <c r="I21" s="5">
        <v>0</v>
      </c>
      <c r="J21" s="6">
        <v>0</v>
      </c>
      <c r="K21" s="12" t="s">
        <v>50</v>
      </c>
      <c r="L21" s="5">
        <v>0</v>
      </c>
      <c r="M21" s="6">
        <v>0</v>
      </c>
      <c r="O21" s="184"/>
      <c r="P21" s="198" t="str">
        <f>K8</f>
        <v>Impostos</v>
      </c>
      <c r="Q21" s="199"/>
      <c r="R21" s="213">
        <v>600</v>
      </c>
      <c r="S21" s="42">
        <f>SUM(L9:M13)</f>
        <v>0</v>
      </c>
      <c r="T21" s="51">
        <f t="shared" si="0"/>
        <v>600</v>
      </c>
      <c r="V21" s="208" t="s">
        <v>86</v>
      </c>
      <c r="W21" s="208"/>
      <c r="X21" s="208"/>
    </row>
    <row r="22" spans="2:24" ht="17.25" thickBot="1">
      <c r="B22" s="11" t="s">
        <v>82</v>
      </c>
      <c r="C22" s="5">
        <v>0</v>
      </c>
      <c r="D22" s="6">
        <v>0</v>
      </c>
      <c r="E22" s="22" t="s">
        <v>83</v>
      </c>
      <c r="F22" s="5">
        <v>0</v>
      </c>
      <c r="G22" s="6">
        <v>0</v>
      </c>
      <c r="H22" s="12" t="s">
        <v>50</v>
      </c>
      <c r="I22" s="5">
        <v>0</v>
      </c>
      <c r="J22" s="6">
        <v>0</v>
      </c>
      <c r="K22" s="12" t="s">
        <v>50</v>
      </c>
      <c r="L22" s="5">
        <v>0</v>
      </c>
      <c r="M22" s="6">
        <v>0</v>
      </c>
      <c r="O22" s="184"/>
      <c r="P22" s="198" t="str">
        <f>B14</f>
        <v>Transporte</v>
      </c>
      <c r="Q22" s="199"/>
      <c r="R22" s="213">
        <v>200</v>
      </c>
      <c r="S22" s="42">
        <f>SUM(C15:D19)</f>
        <v>0</v>
      </c>
      <c r="T22" s="51">
        <f t="shared" si="0"/>
        <v>200</v>
      </c>
      <c r="V22" s="208"/>
      <c r="W22" s="208"/>
      <c r="X22" s="208"/>
    </row>
    <row r="23" spans="2:24" ht="17.25" customHeight="1" thickBot="1">
      <c r="B23" s="12" t="s">
        <v>50</v>
      </c>
      <c r="C23" s="5">
        <v>0</v>
      </c>
      <c r="D23" s="6">
        <v>0</v>
      </c>
      <c r="E23" s="22" t="s">
        <v>50</v>
      </c>
      <c r="F23" s="5">
        <v>0</v>
      </c>
      <c r="G23" s="6">
        <v>0</v>
      </c>
      <c r="H23" s="12" t="s">
        <v>50</v>
      </c>
      <c r="I23" s="5">
        <v>0</v>
      </c>
      <c r="J23" s="6">
        <v>0</v>
      </c>
      <c r="K23" s="12" t="s">
        <v>50</v>
      </c>
      <c r="L23" s="5">
        <v>0</v>
      </c>
      <c r="M23" s="6">
        <v>0</v>
      </c>
      <c r="O23" s="184"/>
      <c r="P23" s="198" t="str">
        <f>E14</f>
        <v>Entretenimento</v>
      </c>
      <c r="Q23" s="199"/>
      <c r="R23" s="213">
        <v>260</v>
      </c>
      <c r="S23" s="42">
        <f>SUM(F15:G19)</f>
        <v>0</v>
      </c>
      <c r="T23" s="51">
        <f t="shared" si="0"/>
        <v>260</v>
      </c>
      <c r="V23" s="208"/>
      <c r="W23" s="208"/>
      <c r="X23" s="208"/>
    </row>
    <row r="24" spans="2:24" ht="17.25" thickBot="1">
      <c r="B24" s="12" t="s">
        <v>50</v>
      </c>
      <c r="C24" s="5">
        <v>0</v>
      </c>
      <c r="D24" s="6">
        <v>0</v>
      </c>
      <c r="E24" s="22" t="s">
        <v>50</v>
      </c>
      <c r="F24" s="5">
        <v>0</v>
      </c>
      <c r="G24" s="6">
        <v>0</v>
      </c>
      <c r="H24" s="12" t="s">
        <v>50</v>
      </c>
      <c r="I24" s="5">
        <v>0</v>
      </c>
      <c r="J24" s="6">
        <v>0</v>
      </c>
      <c r="K24" s="12" t="s">
        <v>50</v>
      </c>
      <c r="L24" s="5">
        <v>0</v>
      </c>
      <c r="M24" s="6">
        <v>0</v>
      </c>
      <c r="O24" s="184"/>
      <c r="P24" s="198" t="str">
        <f>H14</f>
        <v>Investimento</v>
      </c>
      <c r="Q24" s="199"/>
      <c r="R24" s="213">
        <v>40</v>
      </c>
      <c r="S24" s="42">
        <f>SUM(I15:J19)</f>
        <v>0</v>
      </c>
      <c r="T24" s="51">
        <f t="shared" si="0"/>
        <v>40</v>
      </c>
      <c r="V24" s="208"/>
      <c r="W24" s="208"/>
      <c r="X24" s="208"/>
    </row>
    <row r="25" spans="2:24" ht="17.25" customHeight="1" thickBot="1">
      <c r="B25" s="13" t="s">
        <v>50</v>
      </c>
      <c r="C25" s="7">
        <v>0</v>
      </c>
      <c r="D25" s="8">
        <v>0</v>
      </c>
      <c r="E25" s="23" t="s">
        <v>50</v>
      </c>
      <c r="F25" s="7">
        <v>0</v>
      </c>
      <c r="G25" s="8">
        <v>0</v>
      </c>
      <c r="H25" s="13" t="s">
        <v>50</v>
      </c>
      <c r="I25" s="7">
        <v>0</v>
      </c>
      <c r="J25" s="8">
        <v>0</v>
      </c>
      <c r="K25" s="13" t="s">
        <v>50</v>
      </c>
      <c r="L25" s="7">
        <v>0</v>
      </c>
      <c r="M25" s="8">
        <v>0</v>
      </c>
      <c r="N25" s="48"/>
      <c r="O25" s="184"/>
      <c r="P25" s="58" t="str">
        <f>K14</f>
        <v>Viagens</v>
      </c>
      <c r="Q25" s="59"/>
      <c r="R25" s="214">
        <v>2500</v>
      </c>
      <c r="S25" s="52">
        <f>SUM(L15:M19)</f>
        <v>0</v>
      </c>
      <c r="T25" s="53">
        <f t="shared" si="0"/>
        <v>2500</v>
      </c>
      <c r="V25" s="209" t="s">
        <v>87</v>
      </c>
      <c r="W25" s="209"/>
      <c r="X25" s="209"/>
    </row>
    <row r="26" spans="2:24" ht="17.25" thickBot="1">
      <c r="G26" s="9"/>
      <c r="N26" s="38"/>
      <c r="O26" s="184"/>
      <c r="P26" s="58" t="str">
        <f>B20</f>
        <v>Prevenção</v>
      </c>
      <c r="Q26" s="59"/>
      <c r="R26" s="214">
        <v>600</v>
      </c>
      <c r="S26" s="52">
        <f>SUM(C21:D25)</f>
        <v>0</v>
      </c>
      <c r="T26" s="53">
        <f t="shared" si="0"/>
        <v>600</v>
      </c>
      <c r="V26" s="208" t="s">
        <v>85</v>
      </c>
      <c r="W26" s="208"/>
      <c r="X26" s="208"/>
    </row>
    <row r="27" spans="2:24" ht="27.75" thickBot="1">
      <c r="B27" s="180" t="s">
        <v>18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O27" s="184"/>
      <c r="P27" s="58" t="str">
        <f>E20</f>
        <v>Manutenção</v>
      </c>
      <c r="Q27" s="59"/>
      <c r="R27" s="214">
        <v>0</v>
      </c>
      <c r="S27" s="52">
        <f>SUM(F21:G25)</f>
        <v>0</v>
      </c>
      <c r="T27" s="53">
        <f t="shared" si="0"/>
        <v>0</v>
      </c>
      <c r="V27" s="208"/>
      <c r="W27" s="208"/>
      <c r="X27" s="208"/>
    </row>
    <row r="28" spans="2:24" ht="18.75" thickBot="1">
      <c r="B28" s="46" t="str">
        <f t="shared" ref="B28:B45" si="1">B8</f>
        <v>Habitação</v>
      </c>
      <c r="C28" s="24" t="s">
        <v>32</v>
      </c>
      <c r="D28" s="25" t="s">
        <v>33</v>
      </c>
      <c r="E28" s="47" t="str">
        <f t="shared" ref="E28:E45" si="2">E8</f>
        <v>Educação</v>
      </c>
      <c r="F28" s="24" t="s">
        <v>32</v>
      </c>
      <c r="G28" s="25" t="s">
        <v>33</v>
      </c>
      <c r="H28" s="47" t="str">
        <f t="shared" ref="H28:H45" si="3">H8</f>
        <v>Saúde</v>
      </c>
      <c r="I28" s="24" t="s">
        <v>32</v>
      </c>
      <c r="J28" s="25" t="s">
        <v>33</v>
      </c>
      <c r="K28" s="47" t="str">
        <f t="shared" ref="K28:K45" si="4">K8</f>
        <v>Impostos</v>
      </c>
      <c r="L28" s="24" t="s">
        <v>32</v>
      </c>
      <c r="M28" s="25" t="s">
        <v>33</v>
      </c>
      <c r="O28" s="184"/>
      <c r="P28" s="58" t="str">
        <f>H20</f>
        <v>X</v>
      </c>
      <c r="Q28" s="59"/>
      <c r="R28" s="214">
        <v>0</v>
      </c>
      <c r="S28" s="52">
        <f>SUM(I21:J25)</f>
        <v>0</v>
      </c>
      <c r="T28" s="53">
        <f t="shared" si="0"/>
        <v>0</v>
      </c>
    </row>
    <row r="29" spans="2:24" ht="19.5" customHeight="1" thickBot="1">
      <c r="B29" s="10" t="str">
        <f t="shared" si="1"/>
        <v>Aluguel</v>
      </c>
      <c r="C29" s="5">
        <v>0</v>
      </c>
      <c r="D29" s="6">
        <v>0</v>
      </c>
      <c r="E29" s="12" t="str">
        <f t="shared" si="2"/>
        <v>Colégio</v>
      </c>
      <c r="F29" s="5">
        <v>0</v>
      </c>
      <c r="G29" s="6">
        <v>0</v>
      </c>
      <c r="H29" s="12" t="str">
        <f t="shared" si="3"/>
        <v>Médico</v>
      </c>
      <c r="I29" s="5">
        <v>0</v>
      </c>
      <c r="J29" s="6">
        <v>0</v>
      </c>
      <c r="K29" s="12" t="str">
        <f t="shared" si="4"/>
        <v>IPTU</v>
      </c>
      <c r="L29" s="5">
        <v>0</v>
      </c>
      <c r="M29" s="6">
        <v>0</v>
      </c>
      <c r="O29" s="185"/>
      <c r="P29" s="60" t="str">
        <f>K20</f>
        <v>Outros</v>
      </c>
      <c r="Q29" s="61"/>
      <c r="R29" s="215">
        <v>0</v>
      </c>
      <c r="S29" s="54">
        <f>SUM(L21:M25)</f>
        <v>0</v>
      </c>
      <c r="T29" s="55">
        <f t="shared" si="0"/>
        <v>0</v>
      </c>
    </row>
    <row r="30" spans="2:24" ht="18.75" customHeight="1" thickBot="1">
      <c r="B30" s="11" t="str">
        <f t="shared" si="1"/>
        <v>Condomínio</v>
      </c>
      <c r="C30" s="5">
        <v>0</v>
      </c>
      <c r="D30" s="6">
        <v>0</v>
      </c>
      <c r="E30" s="12" t="str">
        <f t="shared" si="2"/>
        <v>Faculdade</v>
      </c>
      <c r="F30" s="5">
        <v>0</v>
      </c>
      <c r="G30" s="6">
        <v>0</v>
      </c>
      <c r="H30" s="12" t="str">
        <f t="shared" si="3"/>
        <v>Dentista</v>
      </c>
      <c r="I30" s="5">
        <v>0</v>
      </c>
      <c r="J30" s="6">
        <v>0</v>
      </c>
      <c r="K30" s="12" t="str">
        <f t="shared" si="4"/>
        <v>IPVA</v>
      </c>
      <c r="L30" s="5">
        <v>0</v>
      </c>
      <c r="M30" s="6">
        <v>0</v>
      </c>
      <c r="O30" s="183" t="s">
        <v>18</v>
      </c>
      <c r="P30" s="190" t="str">
        <f>B28</f>
        <v>Habitação</v>
      </c>
      <c r="Q30" s="191"/>
      <c r="R30" s="216">
        <v>0</v>
      </c>
      <c r="S30" s="56">
        <f>SUM(C29:D33)</f>
        <v>0</v>
      </c>
      <c r="T30" s="57">
        <f t="shared" ref="T30:T41" si="5">R30-S30</f>
        <v>0</v>
      </c>
    </row>
    <row r="31" spans="2:24" ht="17.25" thickBot="1">
      <c r="B31" s="11" t="str">
        <f t="shared" si="1"/>
        <v>Prestação da casa</v>
      </c>
      <c r="C31" s="5">
        <v>0</v>
      </c>
      <c r="D31" s="6">
        <v>0</v>
      </c>
      <c r="E31" s="12" t="str">
        <f t="shared" si="2"/>
        <v>Curso</v>
      </c>
      <c r="F31" s="5">
        <v>0</v>
      </c>
      <c r="G31" s="6">
        <v>0</v>
      </c>
      <c r="H31" s="12" t="str">
        <f t="shared" si="3"/>
        <v>-</v>
      </c>
      <c r="I31" s="5">
        <v>0</v>
      </c>
      <c r="J31" s="6">
        <v>0</v>
      </c>
      <c r="K31" s="12" t="str">
        <f t="shared" si="4"/>
        <v>-</v>
      </c>
      <c r="L31" s="5">
        <v>0</v>
      </c>
      <c r="M31" s="6">
        <v>0</v>
      </c>
      <c r="O31" s="184"/>
      <c r="P31" s="186" t="str">
        <f>E28</f>
        <v>Educação</v>
      </c>
      <c r="Q31" s="187"/>
      <c r="R31" s="213">
        <v>0</v>
      </c>
      <c r="S31" s="52">
        <f>SUM(F29:G33)</f>
        <v>0</v>
      </c>
      <c r="T31" s="53">
        <f t="shared" si="5"/>
        <v>0</v>
      </c>
    </row>
    <row r="32" spans="2:24" ht="17.25" thickBot="1">
      <c r="B32" s="11" t="str">
        <f t="shared" si="1"/>
        <v>Seguro da Casa</v>
      </c>
      <c r="C32" s="5">
        <v>0</v>
      </c>
      <c r="D32" s="6">
        <v>0</v>
      </c>
      <c r="E32" s="12" t="str">
        <f t="shared" si="2"/>
        <v>-</v>
      </c>
      <c r="F32" s="5">
        <v>0</v>
      </c>
      <c r="G32" s="6">
        <v>0</v>
      </c>
      <c r="H32" s="12" t="str">
        <f t="shared" si="3"/>
        <v>-</v>
      </c>
      <c r="I32" s="5">
        <v>0</v>
      </c>
      <c r="J32" s="6">
        <v>0</v>
      </c>
      <c r="K32" s="12" t="str">
        <f t="shared" si="4"/>
        <v>-</v>
      </c>
      <c r="L32" s="5">
        <v>0</v>
      </c>
      <c r="M32" s="6">
        <v>0</v>
      </c>
      <c r="O32" s="184"/>
      <c r="P32" s="186" t="str">
        <f>H28</f>
        <v>Saúde</v>
      </c>
      <c r="Q32" s="187"/>
      <c r="R32" s="213">
        <v>0</v>
      </c>
      <c r="S32" s="52">
        <f>SUM(I29:J33)</f>
        <v>0</v>
      </c>
      <c r="T32" s="53">
        <f t="shared" si="5"/>
        <v>0</v>
      </c>
    </row>
    <row r="33" spans="2:20" ht="17.25" thickBot="1">
      <c r="B33" s="11" t="str">
        <f t="shared" si="1"/>
        <v>Diarista</v>
      </c>
      <c r="C33" s="5">
        <v>0</v>
      </c>
      <c r="D33" s="6">
        <v>0</v>
      </c>
      <c r="E33" s="12" t="str">
        <f t="shared" si="2"/>
        <v>-</v>
      </c>
      <c r="F33" s="5">
        <v>0</v>
      </c>
      <c r="G33" s="6">
        <v>0</v>
      </c>
      <c r="H33" s="12" t="str">
        <f t="shared" si="3"/>
        <v>-</v>
      </c>
      <c r="I33" s="5">
        <v>0</v>
      </c>
      <c r="J33" s="6">
        <v>0</v>
      </c>
      <c r="K33" s="12" t="str">
        <f t="shared" si="4"/>
        <v>-</v>
      </c>
      <c r="L33" s="5">
        <v>0</v>
      </c>
      <c r="M33" s="6">
        <v>0</v>
      </c>
      <c r="O33" s="184"/>
      <c r="P33" s="186" t="str">
        <f>K28</f>
        <v>Impostos</v>
      </c>
      <c r="Q33" s="187"/>
      <c r="R33" s="213">
        <v>0</v>
      </c>
      <c r="S33" s="52">
        <f>SUM(L29:M33)</f>
        <v>0</v>
      </c>
      <c r="T33" s="53">
        <f t="shared" si="5"/>
        <v>0</v>
      </c>
    </row>
    <row r="34" spans="2:20" ht="18.75" customHeight="1" thickBot="1">
      <c r="B34" s="47" t="str">
        <f t="shared" si="1"/>
        <v>Transporte</v>
      </c>
      <c r="C34" s="24" t="s">
        <v>32</v>
      </c>
      <c r="D34" s="25" t="s">
        <v>33</v>
      </c>
      <c r="E34" s="47" t="str">
        <f t="shared" si="2"/>
        <v>Entretenimento</v>
      </c>
      <c r="F34" s="24" t="s">
        <v>32</v>
      </c>
      <c r="G34" s="25" t="s">
        <v>33</v>
      </c>
      <c r="H34" s="47" t="str">
        <f t="shared" si="3"/>
        <v>Investimento</v>
      </c>
      <c r="I34" s="24" t="s">
        <v>32</v>
      </c>
      <c r="J34" s="25" t="s">
        <v>33</v>
      </c>
      <c r="K34" s="47" t="str">
        <f t="shared" si="4"/>
        <v>Viagens</v>
      </c>
      <c r="L34" s="24" t="s">
        <v>32</v>
      </c>
      <c r="M34" s="25" t="s">
        <v>33</v>
      </c>
      <c r="O34" s="184"/>
      <c r="P34" s="186" t="str">
        <f>B34</f>
        <v>Transporte</v>
      </c>
      <c r="Q34" s="187"/>
      <c r="R34" s="213">
        <v>0</v>
      </c>
      <c r="S34" s="52">
        <f>SUM(C35:D39)</f>
        <v>0</v>
      </c>
      <c r="T34" s="53">
        <f t="shared" si="5"/>
        <v>0</v>
      </c>
    </row>
    <row r="35" spans="2:20" ht="27.75" customHeight="1" thickBot="1">
      <c r="B35" s="12" t="str">
        <f t="shared" si="1"/>
        <v>Prestação do carro</v>
      </c>
      <c r="C35" s="5">
        <v>0</v>
      </c>
      <c r="D35" s="6">
        <v>0</v>
      </c>
      <c r="E35" s="12" t="str">
        <f t="shared" si="2"/>
        <v>Bar</v>
      </c>
      <c r="F35" s="5">
        <v>0</v>
      </c>
      <c r="G35" s="6">
        <v>0</v>
      </c>
      <c r="H35" s="12" t="str">
        <f t="shared" si="3"/>
        <v>Day Trade</v>
      </c>
      <c r="I35" s="5">
        <v>0</v>
      </c>
      <c r="J35" s="6">
        <v>0</v>
      </c>
      <c r="K35" s="12" t="str">
        <f t="shared" si="4"/>
        <v>-</v>
      </c>
      <c r="L35" s="5">
        <v>0</v>
      </c>
      <c r="M35" s="6">
        <v>0</v>
      </c>
      <c r="O35" s="184"/>
      <c r="P35" s="186" t="str">
        <f>E34</f>
        <v>Entretenimento</v>
      </c>
      <c r="Q35" s="187"/>
      <c r="R35" s="213">
        <v>0</v>
      </c>
      <c r="S35" s="52">
        <f>SUM(F35:G39)</f>
        <v>0</v>
      </c>
      <c r="T35" s="53">
        <f t="shared" si="5"/>
        <v>0</v>
      </c>
    </row>
    <row r="36" spans="2:20" ht="17.25" thickBot="1">
      <c r="B36" s="12" t="str">
        <f t="shared" si="1"/>
        <v>Seguro do carro</v>
      </c>
      <c r="C36" s="5">
        <v>0</v>
      </c>
      <c r="D36" s="6">
        <v>0</v>
      </c>
      <c r="E36" s="12" t="str">
        <f t="shared" si="2"/>
        <v>Restaurante</v>
      </c>
      <c r="F36" s="5">
        <v>0</v>
      </c>
      <c r="G36" s="6">
        <v>0</v>
      </c>
      <c r="H36" s="12" t="str">
        <f t="shared" si="3"/>
        <v>Ações</v>
      </c>
      <c r="I36" s="5">
        <v>0</v>
      </c>
      <c r="J36" s="6">
        <v>0</v>
      </c>
      <c r="K36" s="12" t="str">
        <f t="shared" si="4"/>
        <v>-</v>
      </c>
      <c r="L36" s="5">
        <v>0</v>
      </c>
      <c r="M36" s="6">
        <v>0</v>
      </c>
      <c r="O36" s="184"/>
      <c r="P36" s="186" t="str">
        <f>H34</f>
        <v>Investimento</v>
      </c>
      <c r="Q36" s="187"/>
      <c r="R36" s="213">
        <v>0</v>
      </c>
      <c r="S36" s="52">
        <f>SUM(I35:J39)</f>
        <v>0</v>
      </c>
      <c r="T36" s="53">
        <f t="shared" si="5"/>
        <v>0</v>
      </c>
    </row>
    <row r="37" spans="2:20" ht="17.25" thickBot="1">
      <c r="B37" s="12" t="str">
        <f t="shared" si="1"/>
        <v>Estacionamento</v>
      </c>
      <c r="C37" s="5">
        <v>0</v>
      </c>
      <c r="D37" s="6">
        <v>0</v>
      </c>
      <c r="E37" s="12" t="str">
        <f t="shared" si="2"/>
        <v>Cinema</v>
      </c>
      <c r="F37" s="5">
        <v>0</v>
      </c>
      <c r="G37" s="6">
        <v>0</v>
      </c>
      <c r="H37" s="12" t="str">
        <f t="shared" si="3"/>
        <v>Previdência</v>
      </c>
      <c r="I37" s="5">
        <v>0</v>
      </c>
      <c r="J37" s="6">
        <v>0</v>
      </c>
      <c r="K37" s="12" t="str">
        <f t="shared" si="4"/>
        <v>-</v>
      </c>
      <c r="L37" s="5">
        <v>0</v>
      </c>
      <c r="M37" s="6">
        <v>0</v>
      </c>
      <c r="O37" s="184"/>
      <c r="P37" s="186" t="str">
        <f>K34</f>
        <v>Viagens</v>
      </c>
      <c r="Q37" s="187"/>
      <c r="R37" s="213">
        <v>0</v>
      </c>
      <c r="S37" s="52">
        <f>SUM(L35:M39)</f>
        <v>0</v>
      </c>
      <c r="T37" s="53">
        <f t="shared" si="5"/>
        <v>0</v>
      </c>
    </row>
    <row r="38" spans="2:20" ht="17.25" thickBot="1">
      <c r="B38" s="12" t="str">
        <f t="shared" si="1"/>
        <v>-</v>
      </c>
      <c r="C38" s="5">
        <v>0</v>
      </c>
      <c r="D38" s="6">
        <v>0</v>
      </c>
      <c r="E38" s="12" t="str">
        <f t="shared" si="2"/>
        <v>-</v>
      </c>
      <c r="F38" s="5">
        <v>0</v>
      </c>
      <c r="G38" s="6">
        <v>0</v>
      </c>
      <c r="H38" s="12" t="str">
        <f t="shared" si="3"/>
        <v>Renda Fixa</v>
      </c>
      <c r="I38" s="5">
        <v>0</v>
      </c>
      <c r="J38" s="6">
        <v>0</v>
      </c>
      <c r="K38" s="12" t="str">
        <f t="shared" si="4"/>
        <v>-</v>
      </c>
      <c r="L38" s="5">
        <v>0</v>
      </c>
      <c r="M38" s="6">
        <v>0</v>
      </c>
      <c r="O38" s="184"/>
      <c r="P38" s="186" t="str">
        <f>B40</f>
        <v>Prevenção</v>
      </c>
      <c r="Q38" s="187"/>
      <c r="R38" s="213">
        <v>0</v>
      </c>
      <c r="S38" s="52">
        <f>SUM(C41:D45)</f>
        <v>0</v>
      </c>
      <c r="T38" s="53">
        <f t="shared" si="5"/>
        <v>0</v>
      </c>
    </row>
    <row r="39" spans="2:20" ht="15.75" customHeight="1" thickBot="1">
      <c r="B39" s="12" t="str">
        <f t="shared" si="1"/>
        <v>-</v>
      </c>
      <c r="C39" s="5">
        <v>0</v>
      </c>
      <c r="D39" s="6">
        <v>0</v>
      </c>
      <c r="E39" s="12" t="str">
        <f t="shared" si="2"/>
        <v>-</v>
      </c>
      <c r="F39" s="5">
        <v>0</v>
      </c>
      <c r="G39" s="6">
        <v>0</v>
      </c>
      <c r="H39" s="12" t="str">
        <f t="shared" si="3"/>
        <v>-</v>
      </c>
      <c r="I39" s="5">
        <v>0</v>
      </c>
      <c r="J39" s="6">
        <v>0</v>
      </c>
      <c r="K39" s="12" t="str">
        <f t="shared" si="4"/>
        <v>-</v>
      </c>
      <c r="L39" s="5">
        <v>0</v>
      </c>
      <c r="M39" s="6">
        <v>0</v>
      </c>
      <c r="O39" s="184"/>
      <c r="P39" s="186" t="str">
        <f>E40</f>
        <v>Manutenção</v>
      </c>
      <c r="Q39" s="187"/>
      <c r="R39" s="213">
        <v>0</v>
      </c>
      <c r="S39" s="52">
        <f>SUM(F41:G45)</f>
        <v>0</v>
      </c>
      <c r="T39" s="53">
        <f t="shared" si="5"/>
        <v>0</v>
      </c>
    </row>
    <row r="40" spans="2:20" ht="15.75" customHeight="1" thickBot="1">
      <c r="B40" s="47" t="str">
        <f t="shared" si="1"/>
        <v>Prevenção</v>
      </c>
      <c r="C40" s="24" t="s">
        <v>32</v>
      </c>
      <c r="D40" s="25" t="s">
        <v>33</v>
      </c>
      <c r="E40" s="47" t="str">
        <f t="shared" si="2"/>
        <v>Manutenção</v>
      </c>
      <c r="F40" s="24" t="s">
        <v>32</v>
      </c>
      <c r="G40" s="25" t="s">
        <v>33</v>
      </c>
      <c r="H40" s="47" t="str">
        <f t="shared" si="3"/>
        <v>X</v>
      </c>
      <c r="I40" s="24" t="s">
        <v>32</v>
      </c>
      <c r="J40" s="25" t="s">
        <v>33</v>
      </c>
      <c r="K40" s="47" t="str">
        <f t="shared" si="4"/>
        <v>Outros</v>
      </c>
      <c r="L40" s="24" t="s">
        <v>32</v>
      </c>
      <c r="M40" s="25" t="s">
        <v>33</v>
      </c>
      <c r="O40" s="184"/>
      <c r="P40" s="186" t="str">
        <f>H40</f>
        <v>X</v>
      </c>
      <c r="Q40" s="187"/>
      <c r="R40" s="213">
        <v>0</v>
      </c>
      <c r="S40" s="52">
        <f>SUM(I41:J45)</f>
        <v>0</v>
      </c>
      <c r="T40" s="53">
        <f t="shared" si="5"/>
        <v>0</v>
      </c>
    </row>
    <row r="41" spans="2:20" ht="15.75" customHeight="1" thickBot="1">
      <c r="B41" s="12" t="str">
        <f t="shared" si="1"/>
        <v>Seguro saúde</v>
      </c>
      <c r="C41" s="5">
        <v>0</v>
      </c>
      <c r="D41" s="6">
        <v>0</v>
      </c>
      <c r="E41" s="22" t="str">
        <f t="shared" si="2"/>
        <v>Casa</v>
      </c>
      <c r="F41" s="5">
        <v>0</v>
      </c>
      <c r="G41" s="6">
        <v>0</v>
      </c>
      <c r="H41" s="12" t="str">
        <f t="shared" si="3"/>
        <v>-</v>
      </c>
      <c r="I41" s="5">
        <v>0</v>
      </c>
      <c r="J41" s="6">
        <v>0</v>
      </c>
      <c r="K41" s="12" t="str">
        <f t="shared" si="4"/>
        <v>-</v>
      </c>
      <c r="L41" s="5">
        <v>0</v>
      </c>
      <c r="M41" s="6">
        <v>0</v>
      </c>
      <c r="O41" s="185"/>
      <c r="P41" s="188" t="str">
        <f>K40</f>
        <v>Outros</v>
      </c>
      <c r="Q41" s="189"/>
      <c r="R41" s="215">
        <v>0</v>
      </c>
      <c r="S41" s="54">
        <f>SUM(L41:M45)</f>
        <v>0</v>
      </c>
      <c r="T41" s="55">
        <f t="shared" si="5"/>
        <v>0</v>
      </c>
    </row>
    <row r="42" spans="2:20" ht="15.75" customHeight="1" thickBot="1">
      <c r="B42" s="12" t="str">
        <f t="shared" si="1"/>
        <v>Plano de saúde</v>
      </c>
      <c r="C42" s="5">
        <v>0</v>
      </c>
      <c r="D42" s="6">
        <v>0</v>
      </c>
      <c r="E42" s="22" t="str">
        <f t="shared" si="2"/>
        <v>Carro</v>
      </c>
      <c r="F42" s="5">
        <v>0</v>
      </c>
      <c r="G42" s="6">
        <v>0</v>
      </c>
      <c r="H42" s="12" t="str">
        <f t="shared" si="3"/>
        <v>-</v>
      </c>
      <c r="I42" s="5">
        <v>0</v>
      </c>
      <c r="J42" s="6">
        <v>0</v>
      </c>
      <c r="K42" s="12" t="str">
        <f t="shared" si="4"/>
        <v>-</v>
      </c>
      <c r="L42" s="5">
        <v>0</v>
      </c>
      <c r="M42" s="6">
        <v>0</v>
      </c>
    </row>
    <row r="43" spans="2:20" ht="15.75" customHeight="1" thickBot="1">
      <c r="B43" s="12" t="str">
        <f t="shared" si="1"/>
        <v>-</v>
      </c>
      <c r="C43" s="5">
        <v>0</v>
      </c>
      <c r="D43" s="6">
        <v>0</v>
      </c>
      <c r="E43" s="22" t="str">
        <f t="shared" si="2"/>
        <v>-</v>
      </c>
      <c r="F43" s="5">
        <v>0</v>
      </c>
      <c r="G43" s="6">
        <v>0</v>
      </c>
      <c r="H43" s="12" t="str">
        <f t="shared" si="3"/>
        <v>-</v>
      </c>
      <c r="I43" s="5">
        <v>0</v>
      </c>
      <c r="J43" s="6">
        <v>0</v>
      </c>
      <c r="K43" s="12" t="str">
        <f t="shared" si="4"/>
        <v>-</v>
      </c>
      <c r="L43" s="5">
        <v>0</v>
      </c>
      <c r="M43" s="6">
        <v>0</v>
      </c>
    </row>
    <row r="44" spans="2:20" ht="15" customHeight="1" thickBot="1">
      <c r="B44" s="12" t="str">
        <f t="shared" si="1"/>
        <v>-</v>
      </c>
      <c r="C44" s="5">
        <v>0</v>
      </c>
      <c r="D44" s="6">
        <v>0</v>
      </c>
      <c r="E44" s="22" t="str">
        <f t="shared" si="2"/>
        <v>-</v>
      </c>
      <c r="F44" s="5">
        <v>0</v>
      </c>
      <c r="G44" s="6">
        <v>0</v>
      </c>
      <c r="H44" s="12" t="str">
        <f t="shared" si="3"/>
        <v>-</v>
      </c>
      <c r="I44" s="5">
        <v>0</v>
      </c>
      <c r="J44" s="6">
        <v>0</v>
      </c>
      <c r="K44" s="12" t="str">
        <f t="shared" si="4"/>
        <v>-</v>
      </c>
      <c r="L44" s="5">
        <v>0</v>
      </c>
      <c r="M44" s="6">
        <v>0</v>
      </c>
    </row>
    <row r="45" spans="2:20" ht="17.25" thickBot="1">
      <c r="B45" s="13" t="str">
        <f t="shared" si="1"/>
        <v>-</v>
      </c>
      <c r="C45" s="7">
        <v>0</v>
      </c>
      <c r="D45" s="8">
        <v>0</v>
      </c>
      <c r="E45" s="23" t="str">
        <f t="shared" si="2"/>
        <v>-</v>
      </c>
      <c r="F45" s="7">
        <v>0</v>
      </c>
      <c r="G45" s="8">
        <v>0</v>
      </c>
      <c r="H45" s="13" t="str">
        <f t="shared" si="3"/>
        <v>-</v>
      </c>
      <c r="I45" s="7">
        <v>0</v>
      </c>
      <c r="J45" s="8">
        <v>0</v>
      </c>
      <c r="K45" s="13" t="str">
        <f t="shared" si="4"/>
        <v>-</v>
      </c>
      <c r="L45" s="7">
        <v>0</v>
      </c>
      <c r="M45" s="8">
        <v>0</v>
      </c>
    </row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2.75" customHeight="1"/>
  </sheetData>
  <mergeCells count="30">
    <mergeCell ref="V16:X16"/>
    <mergeCell ref="V17:X20"/>
    <mergeCell ref="V21:X24"/>
    <mergeCell ref="V25:X25"/>
    <mergeCell ref="V26:X27"/>
    <mergeCell ref="P39:Q39"/>
    <mergeCell ref="P40:Q40"/>
    <mergeCell ref="P41:Q41"/>
    <mergeCell ref="O30:O41"/>
    <mergeCell ref="P30:Q30"/>
    <mergeCell ref="P31:Q31"/>
    <mergeCell ref="P32:Q32"/>
    <mergeCell ref="P33:Q33"/>
    <mergeCell ref="P34:Q34"/>
    <mergeCell ref="P35:Q35"/>
    <mergeCell ref="P36:Q36"/>
    <mergeCell ref="O6:O13"/>
    <mergeCell ref="S7:T11"/>
    <mergeCell ref="B27:M27"/>
    <mergeCell ref="P37:Q37"/>
    <mergeCell ref="P38:Q38"/>
    <mergeCell ref="B6:M7"/>
    <mergeCell ref="O18:O29"/>
    <mergeCell ref="P18:Q18"/>
    <mergeCell ref="P19:Q19"/>
    <mergeCell ref="P20:Q20"/>
    <mergeCell ref="P21:Q21"/>
    <mergeCell ref="P22:Q22"/>
    <mergeCell ref="P23:Q23"/>
    <mergeCell ref="P24:Q2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X56"/>
  <sheetViews>
    <sheetView showGridLines="0" topLeftCell="A15" zoomScaleNormal="100" workbookViewId="0">
      <selection activeCell="R16" sqref="R16:R41"/>
    </sheetView>
  </sheetViews>
  <sheetFormatPr defaultRowHeight="12.75"/>
  <cols>
    <col min="2" max="2" width="17.140625" customWidth="1"/>
    <col min="3" max="3" width="16.140625" customWidth="1"/>
    <col min="4" max="4" width="15" customWidth="1"/>
    <col min="5" max="5" width="17.140625" customWidth="1"/>
    <col min="6" max="7" width="11.7109375" customWidth="1"/>
    <col min="8" max="8" width="17.140625" customWidth="1"/>
    <col min="9" max="10" width="11.7109375" customWidth="1"/>
    <col min="11" max="11" width="17.140625" customWidth="1"/>
    <col min="12" max="13" width="11.7109375" customWidth="1"/>
    <col min="14" max="15" width="9.5703125" customWidth="1"/>
    <col min="16" max="16" width="11.7109375" customWidth="1"/>
    <col min="17" max="17" width="10.5703125" bestFit="1" customWidth="1"/>
    <col min="18" max="18" width="15.28515625" customWidth="1"/>
    <col min="19" max="19" width="11.5703125" customWidth="1"/>
    <col min="20" max="20" width="11.42578125" customWidth="1"/>
    <col min="21" max="21" width="13.28515625" customWidth="1"/>
    <col min="22" max="22" width="11.140625" customWidth="1"/>
    <col min="23" max="23" width="11.42578125" customWidth="1"/>
    <col min="24" max="24" width="10.85546875" customWidth="1"/>
  </cols>
  <sheetData>
    <row r="5" spans="2:24" ht="13.5" thickBot="1"/>
    <row r="6" spans="2:24" ht="17.25" thickBot="1">
      <c r="B6" s="174" t="s">
        <v>15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O6" s="171" t="s">
        <v>13</v>
      </c>
      <c r="P6" s="14" t="s">
        <v>27</v>
      </c>
      <c r="Q6" s="39">
        <v>10000</v>
      </c>
      <c r="R6" s="62"/>
      <c r="V6" s="35" t="s">
        <v>28</v>
      </c>
      <c r="W6" s="36" t="s">
        <v>29</v>
      </c>
      <c r="X6" s="37" t="s">
        <v>14</v>
      </c>
    </row>
    <row r="7" spans="2:24" ht="17.25" thickBot="1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O7" s="172"/>
      <c r="P7" s="4" t="s">
        <v>38</v>
      </c>
      <c r="Q7" s="40"/>
      <c r="R7" s="62"/>
      <c r="S7" s="192" t="s">
        <v>21</v>
      </c>
      <c r="T7" s="193"/>
      <c r="U7" s="71" t="str">
        <f>H15</f>
        <v>Day Trade</v>
      </c>
      <c r="V7" s="138">
        <f>Abril!X7</f>
        <v>0</v>
      </c>
      <c r="W7" s="139"/>
      <c r="X7" s="140"/>
    </row>
    <row r="8" spans="2:24" ht="18.75" thickBot="1">
      <c r="B8" s="46" t="s">
        <v>31</v>
      </c>
      <c r="C8" s="24" t="s">
        <v>32</v>
      </c>
      <c r="D8" s="25" t="s">
        <v>33</v>
      </c>
      <c r="E8" s="47" t="s">
        <v>34</v>
      </c>
      <c r="F8" s="24" t="s">
        <v>32</v>
      </c>
      <c r="G8" s="25" t="s">
        <v>33</v>
      </c>
      <c r="H8" s="47" t="s">
        <v>35</v>
      </c>
      <c r="I8" s="24" t="s">
        <v>32</v>
      </c>
      <c r="J8" s="25" t="s">
        <v>33</v>
      </c>
      <c r="K8" s="47" t="s">
        <v>36</v>
      </c>
      <c r="L8" s="24" t="s">
        <v>32</v>
      </c>
      <c r="M8" s="25" t="s">
        <v>33</v>
      </c>
      <c r="O8" s="172"/>
      <c r="P8" s="4" t="s">
        <v>37</v>
      </c>
      <c r="Q8" s="40"/>
      <c r="R8" s="62"/>
      <c r="S8" s="194"/>
      <c r="T8" s="195"/>
      <c r="U8" s="45" t="str">
        <f>H16</f>
        <v>Ações</v>
      </c>
      <c r="V8" s="124">
        <f>Abril!X8</f>
        <v>0</v>
      </c>
      <c r="W8" s="43"/>
      <c r="X8" s="141"/>
    </row>
    <row r="9" spans="2:24" ht="17.25" thickBot="1">
      <c r="B9" s="10" t="s">
        <v>38</v>
      </c>
      <c r="C9" s="5">
        <v>0</v>
      </c>
      <c r="D9" s="6">
        <v>0</v>
      </c>
      <c r="E9" s="11" t="s">
        <v>39</v>
      </c>
      <c r="F9" s="5">
        <v>0</v>
      </c>
      <c r="G9" s="6">
        <v>0</v>
      </c>
      <c r="H9" s="11" t="s">
        <v>40</v>
      </c>
      <c r="I9" s="5">
        <v>0</v>
      </c>
      <c r="J9" s="6">
        <v>0</v>
      </c>
      <c r="K9" s="11" t="s">
        <v>41</v>
      </c>
      <c r="L9" s="5">
        <v>0</v>
      </c>
      <c r="M9" s="6">
        <v>0</v>
      </c>
      <c r="O9" s="172"/>
      <c r="P9" s="4" t="s">
        <v>42</v>
      </c>
      <c r="Q9" s="40"/>
      <c r="R9" s="62"/>
      <c r="S9" s="194"/>
      <c r="T9" s="195"/>
      <c r="U9" s="45" t="str">
        <f>H17</f>
        <v>Previdência</v>
      </c>
      <c r="V9" s="124">
        <f>Abril!X9</f>
        <v>0</v>
      </c>
      <c r="W9" s="43"/>
      <c r="X9" s="141"/>
    </row>
    <row r="10" spans="2:24" ht="17.25" thickBot="1">
      <c r="B10" s="11" t="s">
        <v>43</v>
      </c>
      <c r="C10" s="5">
        <v>0</v>
      </c>
      <c r="D10" s="6">
        <v>0</v>
      </c>
      <c r="E10" s="11" t="s">
        <v>44</v>
      </c>
      <c r="F10" s="5">
        <v>0</v>
      </c>
      <c r="G10" s="6">
        <v>0</v>
      </c>
      <c r="H10" s="11" t="s">
        <v>45</v>
      </c>
      <c r="I10" s="5">
        <v>0</v>
      </c>
      <c r="J10" s="6">
        <v>0</v>
      </c>
      <c r="K10" s="11" t="s">
        <v>46</v>
      </c>
      <c r="L10" s="5">
        <v>0</v>
      </c>
      <c r="M10" s="6">
        <v>0</v>
      </c>
      <c r="O10" s="172"/>
      <c r="P10" s="4" t="s">
        <v>47</v>
      </c>
      <c r="Q10" s="40"/>
      <c r="R10" s="62"/>
      <c r="S10" s="194"/>
      <c r="T10" s="195"/>
      <c r="U10" s="45" t="str">
        <f>H18</f>
        <v>Renda Fixa</v>
      </c>
      <c r="V10" s="124">
        <f>Abril!X10</f>
        <v>0</v>
      </c>
      <c r="W10" s="43"/>
      <c r="X10" s="141"/>
    </row>
    <row r="11" spans="2:24" ht="17.25" thickBot="1">
      <c r="B11" s="11" t="s">
        <v>48</v>
      </c>
      <c r="C11" s="5">
        <v>0</v>
      </c>
      <c r="D11" s="6">
        <v>0</v>
      </c>
      <c r="E11" s="11" t="s">
        <v>49</v>
      </c>
      <c r="F11" s="5">
        <v>0</v>
      </c>
      <c r="G11" s="6">
        <v>0</v>
      </c>
      <c r="H11" s="34" t="s">
        <v>50</v>
      </c>
      <c r="I11" s="5">
        <v>0</v>
      </c>
      <c r="J11" s="6">
        <v>0</v>
      </c>
      <c r="K11" s="11" t="s">
        <v>50</v>
      </c>
      <c r="L11" s="5">
        <v>0</v>
      </c>
      <c r="M11" s="6">
        <v>0</v>
      </c>
      <c r="O11" s="172"/>
      <c r="P11" s="4" t="s">
        <v>51</v>
      </c>
      <c r="Q11" s="40"/>
      <c r="R11" s="62"/>
      <c r="S11" s="196"/>
      <c r="T11" s="197"/>
      <c r="U11" s="73" t="str">
        <f>H19</f>
        <v>-</v>
      </c>
      <c r="V11" s="128">
        <f>Abril!X11</f>
        <v>0</v>
      </c>
      <c r="W11" s="129"/>
      <c r="X11" s="142"/>
    </row>
    <row r="12" spans="2:24" ht="17.25" thickBot="1">
      <c r="B12" s="11" t="s">
        <v>52</v>
      </c>
      <c r="C12" s="5">
        <v>0</v>
      </c>
      <c r="D12" s="6">
        <v>0</v>
      </c>
      <c r="E12" s="12" t="s">
        <v>50</v>
      </c>
      <c r="F12" s="5">
        <v>0</v>
      </c>
      <c r="G12" s="6">
        <v>0</v>
      </c>
      <c r="H12" s="34" t="s">
        <v>50</v>
      </c>
      <c r="I12" s="5">
        <v>0</v>
      </c>
      <c r="J12" s="6">
        <v>0</v>
      </c>
      <c r="K12" s="11" t="s">
        <v>50</v>
      </c>
      <c r="L12" s="5">
        <v>0</v>
      </c>
      <c r="M12" s="6">
        <v>0</v>
      </c>
      <c r="O12" s="172"/>
      <c r="P12" s="4" t="s">
        <v>53</v>
      </c>
      <c r="Q12" s="40"/>
      <c r="R12" s="62"/>
    </row>
    <row r="13" spans="2:24" ht="16.5" customHeight="1" thickBot="1">
      <c r="B13" s="11" t="s">
        <v>54</v>
      </c>
      <c r="C13" s="5">
        <v>0</v>
      </c>
      <c r="D13" s="6">
        <v>0</v>
      </c>
      <c r="E13" s="12" t="s">
        <v>50</v>
      </c>
      <c r="F13" s="5">
        <v>0</v>
      </c>
      <c r="G13" s="6">
        <v>0</v>
      </c>
      <c r="H13" s="11" t="s">
        <v>50</v>
      </c>
      <c r="I13" s="5">
        <v>0</v>
      </c>
      <c r="J13" s="6">
        <v>0</v>
      </c>
      <c r="K13" s="11" t="s">
        <v>50</v>
      </c>
      <c r="L13" s="5">
        <v>0</v>
      </c>
      <c r="M13" s="6">
        <v>0</v>
      </c>
      <c r="O13" s="173"/>
      <c r="P13" s="16" t="s">
        <v>14</v>
      </c>
      <c r="Q13" s="41">
        <f>SUM(Q6:Q12)</f>
        <v>10000</v>
      </c>
      <c r="R13" s="62"/>
    </row>
    <row r="14" spans="2:24" ht="18.75" thickBot="1">
      <c r="B14" s="47" t="s">
        <v>55</v>
      </c>
      <c r="C14" s="24" t="s">
        <v>32</v>
      </c>
      <c r="D14" s="25" t="s">
        <v>33</v>
      </c>
      <c r="E14" s="47" t="s">
        <v>56</v>
      </c>
      <c r="F14" s="24" t="s">
        <v>32</v>
      </c>
      <c r="G14" s="25" t="s">
        <v>33</v>
      </c>
      <c r="H14" s="47" t="s">
        <v>57</v>
      </c>
      <c r="I14" s="24" t="s">
        <v>32</v>
      </c>
      <c r="J14" s="25" t="s">
        <v>33</v>
      </c>
      <c r="K14" s="47" t="s">
        <v>58</v>
      </c>
      <c r="L14" s="24" t="s">
        <v>32</v>
      </c>
      <c r="M14" s="25" t="s">
        <v>33</v>
      </c>
    </row>
    <row r="15" spans="2:24" ht="17.25" thickBot="1">
      <c r="B15" s="11" t="s">
        <v>59</v>
      </c>
      <c r="C15" s="5">
        <v>0</v>
      </c>
      <c r="D15" s="6">
        <v>0</v>
      </c>
      <c r="E15" s="12" t="s">
        <v>60</v>
      </c>
      <c r="F15" s="5">
        <v>0</v>
      </c>
      <c r="G15" s="6">
        <v>0</v>
      </c>
      <c r="H15" s="12" t="s">
        <v>61</v>
      </c>
      <c r="I15" s="5">
        <v>0</v>
      </c>
      <c r="J15" s="6">
        <v>0</v>
      </c>
      <c r="K15" s="12" t="s">
        <v>50</v>
      </c>
      <c r="L15" s="5">
        <v>0</v>
      </c>
      <c r="M15" s="6">
        <v>0</v>
      </c>
    </row>
    <row r="16" spans="2:24" ht="20.25" thickBot="1">
      <c r="B16" s="11" t="s">
        <v>62</v>
      </c>
      <c r="C16" s="5">
        <v>0</v>
      </c>
      <c r="D16" s="6">
        <v>0</v>
      </c>
      <c r="E16" s="12" t="s">
        <v>63</v>
      </c>
      <c r="F16" s="5">
        <v>0</v>
      </c>
      <c r="G16" s="6">
        <v>0</v>
      </c>
      <c r="H16" s="12" t="s">
        <v>64</v>
      </c>
      <c r="I16" s="5">
        <v>0</v>
      </c>
      <c r="J16" s="6">
        <v>0</v>
      </c>
      <c r="K16" s="12" t="s">
        <v>50</v>
      </c>
      <c r="L16" s="5">
        <v>0</v>
      </c>
      <c r="M16" s="6">
        <v>0</v>
      </c>
      <c r="P16" s="17" t="s">
        <v>65</v>
      </c>
      <c r="Q16" s="65">
        <f>Q13</f>
        <v>10000</v>
      </c>
      <c r="R16" s="217" t="s">
        <v>66</v>
      </c>
      <c r="S16" s="14" t="s">
        <v>67</v>
      </c>
      <c r="T16" s="15" t="s">
        <v>68</v>
      </c>
      <c r="V16" s="203" t="s">
        <v>69</v>
      </c>
      <c r="W16" s="203"/>
      <c r="X16" s="203"/>
    </row>
    <row r="17" spans="2:24" ht="17.25" thickBot="1">
      <c r="B17" s="11" t="s">
        <v>70</v>
      </c>
      <c r="C17" s="5">
        <v>0</v>
      </c>
      <c r="D17" s="6">
        <v>0</v>
      </c>
      <c r="E17" s="12" t="s">
        <v>71</v>
      </c>
      <c r="F17" s="5">
        <v>0</v>
      </c>
      <c r="G17" s="6">
        <v>0</v>
      </c>
      <c r="H17" s="12" t="s">
        <v>72</v>
      </c>
      <c r="I17" s="5">
        <v>0</v>
      </c>
      <c r="J17" s="6">
        <v>0</v>
      </c>
      <c r="K17" s="12" t="s">
        <v>50</v>
      </c>
      <c r="L17" s="5">
        <v>0</v>
      </c>
      <c r="M17" s="6">
        <v>0</v>
      </c>
      <c r="P17" s="18" t="s">
        <v>73</v>
      </c>
      <c r="Q17" s="19">
        <f>Q16-S17</f>
        <v>10000</v>
      </c>
      <c r="R17" s="211">
        <f>SUM(R18:R29)</f>
        <v>6150</v>
      </c>
      <c r="S17" s="20">
        <f>SUM(S18:S29)</f>
        <v>0</v>
      </c>
      <c r="T17" s="21">
        <f t="shared" ref="T17:T29" si="0">R17-S17</f>
        <v>6150</v>
      </c>
      <c r="V17" s="208" t="s">
        <v>74</v>
      </c>
      <c r="W17" s="208"/>
      <c r="X17" s="208"/>
    </row>
    <row r="18" spans="2:24" ht="17.25" thickBot="1">
      <c r="B18" s="12" t="s">
        <v>50</v>
      </c>
      <c r="C18" s="5">
        <v>0</v>
      </c>
      <c r="D18" s="6">
        <v>0</v>
      </c>
      <c r="E18" s="12" t="s">
        <v>50</v>
      </c>
      <c r="F18" s="5">
        <v>0</v>
      </c>
      <c r="G18" s="6">
        <v>0</v>
      </c>
      <c r="H18" s="12" t="s">
        <v>75</v>
      </c>
      <c r="I18" s="5">
        <v>0</v>
      </c>
      <c r="J18" s="6">
        <v>0</v>
      </c>
      <c r="K18" s="12" t="s">
        <v>50</v>
      </c>
      <c r="L18" s="5">
        <v>0</v>
      </c>
      <c r="M18" s="6">
        <v>0</v>
      </c>
      <c r="O18" s="183" t="s">
        <v>15</v>
      </c>
      <c r="P18" s="200" t="str">
        <f>B8</f>
        <v>Habitação</v>
      </c>
      <c r="Q18" s="201"/>
      <c r="R18" s="212">
        <v>300</v>
      </c>
      <c r="S18" s="49">
        <f>SUM(C9:D13)</f>
        <v>0</v>
      </c>
      <c r="T18" s="50">
        <f t="shared" si="0"/>
        <v>300</v>
      </c>
      <c r="V18" s="208"/>
      <c r="W18" s="208"/>
      <c r="X18" s="208"/>
    </row>
    <row r="19" spans="2:24" ht="17.25" thickBot="1">
      <c r="B19" s="12" t="s">
        <v>50</v>
      </c>
      <c r="C19" s="5">
        <v>0</v>
      </c>
      <c r="D19" s="6">
        <v>0</v>
      </c>
      <c r="E19" s="12" t="s">
        <v>50</v>
      </c>
      <c r="F19" s="5">
        <v>0</v>
      </c>
      <c r="G19" s="6">
        <v>0</v>
      </c>
      <c r="H19" s="12" t="s">
        <v>50</v>
      </c>
      <c r="I19" s="5">
        <v>0</v>
      </c>
      <c r="J19" s="6">
        <v>0</v>
      </c>
      <c r="K19" s="12" t="s">
        <v>50</v>
      </c>
      <c r="L19" s="5">
        <v>0</v>
      </c>
      <c r="M19" s="6">
        <v>0</v>
      </c>
      <c r="O19" s="184"/>
      <c r="P19" s="198" t="str">
        <f>E8</f>
        <v>Educação</v>
      </c>
      <c r="Q19" s="199"/>
      <c r="R19" s="213">
        <v>1500</v>
      </c>
      <c r="S19" s="42">
        <f>SUM(F9:G13)</f>
        <v>0</v>
      </c>
      <c r="T19" s="51">
        <f t="shared" si="0"/>
        <v>1500</v>
      </c>
      <c r="V19" s="208"/>
      <c r="W19" s="208"/>
      <c r="X19" s="208"/>
    </row>
    <row r="20" spans="2:24" ht="18.75" thickBot="1">
      <c r="B20" s="47" t="s">
        <v>76</v>
      </c>
      <c r="C20" s="24" t="s">
        <v>32</v>
      </c>
      <c r="D20" s="25" t="s">
        <v>33</v>
      </c>
      <c r="E20" s="47" t="s">
        <v>77</v>
      </c>
      <c r="F20" s="24" t="s">
        <v>32</v>
      </c>
      <c r="G20" s="25" t="s">
        <v>33</v>
      </c>
      <c r="H20" s="47" t="s">
        <v>78</v>
      </c>
      <c r="I20" s="24" t="s">
        <v>32</v>
      </c>
      <c r="J20" s="25" t="s">
        <v>33</v>
      </c>
      <c r="K20" s="47" t="s">
        <v>53</v>
      </c>
      <c r="L20" s="24" t="s">
        <v>32</v>
      </c>
      <c r="M20" s="25" t="s">
        <v>33</v>
      </c>
      <c r="O20" s="184"/>
      <c r="P20" s="198" t="str">
        <f>H8</f>
        <v>Saúde</v>
      </c>
      <c r="Q20" s="199"/>
      <c r="R20" s="213">
        <v>150</v>
      </c>
      <c r="S20" s="42">
        <f>SUM(I9:J13)</f>
        <v>0</v>
      </c>
      <c r="T20" s="51">
        <f t="shared" si="0"/>
        <v>150</v>
      </c>
      <c r="V20" s="208"/>
      <c r="W20" s="208"/>
      <c r="X20" s="208"/>
    </row>
    <row r="21" spans="2:24" ht="17.25" thickBot="1">
      <c r="B21" s="11" t="s">
        <v>79</v>
      </c>
      <c r="C21" s="5">
        <v>0</v>
      </c>
      <c r="D21" s="6">
        <v>0</v>
      </c>
      <c r="E21" s="22" t="s">
        <v>80</v>
      </c>
      <c r="F21" s="5">
        <v>0</v>
      </c>
      <c r="G21" s="6">
        <v>0</v>
      </c>
      <c r="H21" s="12" t="s">
        <v>50</v>
      </c>
      <c r="I21" s="5">
        <v>0</v>
      </c>
      <c r="J21" s="6">
        <v>0</v>
      </c>
      <c r="K21" s="12" t="s">
        <v>50</v>
      </c>
      <c r="L21" s="5">
        <v>0</v>
      </c>
      <c r="M21" s="6">
        <v>0</v>
      </c>
      <c r="O21" s="184"/>
      <c r="P21" s="198" t="str">
        <f>K8</f>
        <v>Impostos</v>
      </c>
      <c r="Q21" s="199"/>
      <c r="R21" s="213">
        <v>600</v>
      </c>
      <c r="S21" s="42">
        <f>SUM(L9:M13)</f>
        <v>0</v>
      </c>
      <c r="T21" s="51">
        <f t="shared" si="0"/>
        <v>600</v>
      </c>
      <c r="V21" s="208" t="s">
        <v>86</v>
      </c>
      <c r="W21" s="208"/>
      <c r="X21" s="208"/>
    </row>
    <row r="22" spans="2:24" ht="17.25" thickBot="1">
      <c r="B22" s="11" t="s">
        <v>82</v>
      </c>
      <c r="C22" s="5">
        <v>0</v>
      </c>
      <c r="D22" s="6">
        <v>0</v>
      </c>
      <c r="E22" s="22" t="s">
        <v>83</v>
      </c>
      <c r="F22" s="5">
        <v>0</v>
      </c>
      <c r="G22" s="6">
        <v>0</v>
      </c>
      <c r="H22" s="12" t="s">
        <v>50</v>
      </c>
      <c r="I22" s="5">
        <v>0</v>
      </c>
      <c r="J22" s="6">
        <v>0</v>
      </c>
      <c r="K22" s="12" t="s">
        <v>50</v>
      </c>
      <c r="L22" s="5">
        <v>0</v>
      </c>
      <c r="M22" s="6">
        <v>0</v>
      </c>
      <c r="O22" s="184"/>
      <c r="P22" s="198" t="str">
        <f>B14</f>
        <v>Transporte</v>
      </c>
      <c r="Q22" s="199"/>
      <c r="R22" s="213">
        <v>200</v>
      </c>
      <c r="S22" s="42">
        <f>SUM(C15:D19)</f>
        <v>0</v>
      </c>
      <c r="T22" s="51">
        <f t="shared" si="0"/>
        <v>200</v>
      </c>
      <c r="V22" s="208"/>
      <c r="W22" s="208"/>
      <c r="X22" s="208"/>
    </row>
    <row r="23" spans="2:24" ht="17.25" customHeight="1" thickBot="1">
      <c r="B23" s="12" t="s">
        <v>50</v>
      </c>
      <c r="C23" s="5">
        <v>0</v>
      </c>
      <c r="D23" s="6">
        <v>0</v>
      </c>
      <c r="E23" s="22" t="s">
        <v>50</v>
      </c>
      <c r="F23" s="5">
        <v>0</v>
      </c>
      <c r="G23" s="6">
        <v>0</v>
      </c>
      <c r="H23" s="12" t="s">
        <v>50</v>
      </c>
      <c r="I23" s="5">
        <v>0</v>
      </c>
      <c r="J23" s="6">
        <v>0</v>
      </c>
      <c r="K23" s="12" t="s">
        <v>50</v>
      </c>
      <c r="L23" s="5">
        <v>0</v>
      </c>
      <c r="M23" s="6">
        <v>0</v>
      </c>
      <c r="O23" s="184"/>
      <c r="P23" s="198" t="str">
        <f>E14</f>
        <v>Entretenimento</v>
      </c>
      <c r="Q23" s="199"/>
      <c r="R23" s="213">
        <v>260</v>
      </c>
      <c r="S23" s="42">
        <f>SUM(F15:G19)</f>
        <v>0</v>
      </c>
      <c r="T23" s="51">
        <f t="shared" si="0"/>
        <v>260</v>
      </c>
      <c r="V23" s="208"/>
      <c r="W23" s="208"/>
      <c r="X23" s="208"/>
    </row>
    <row r="24" spans="2:24" ht="17.25" thickBot="1">
      <c r="B24" s="12" t="s">
        <v>50</v>
      </c>
      <c r="C24" s="5">
        <v>0</v>
      </c>
      <c r="D24" s="6">
        <v>0</v>
      </c>
      <c r="E24" s="22" t="s">
        <v>50</v>
      </c>
      <c r="F24" s="5">
        <v>0</v>
      </c>
      <c r="G24" s="6">
        <v>0</v>
      </c>
      <c r="H24" s="12" t="s">
        <v>50</v>
      </c>
      <c r="I24" s="5">
        <v>0</v>
      </c>
      <c r="J24" s="6">
        <v>0</v>
      </c>
      <c r="K24" s="12" t="s">
        <v>50</v>
      </c>
      <c r="L24" s="5">
        <v>0</v>
      </c>
      <c r="M24" s="6">
        <v>0</v>
      </c>
      <c r="O24" s="184"/>
      <c r="P24" s="198" t="str">
        <f>H14</f>
        <v>Investimento</v>
      </c>
      <c r="Q24" s="199"/>
      <c r="R24" s="213">
        <v>40</v>
      </c>
      <c r="S24" s="42">
        <f>SUM(I15:J19)</f>
        <v>0</v>
      </c>
      <c r="T24" s="51">
        <f t="shared" si="0"/>
        <v>40</v>
      </c>
      <c r="V24" s="208"/>
      <c r="W24" s="208"/>
      <c r="X24" s="208"/>
    </row>
    <row r="25" spans="2:24" ht="17.25" customHeight="1" thickBot="1">
      <c r="B25" s="13" t="s">
        <v>50</v>
      </c>
      <c r="C25" s="7">
        <v>0</v>
      </c>
      <c r="D25" s="8">
        <v>0</v>
      </c>
      <c r="E25" s="23" t="s">
        <v>50</v>
      </c>
      <c r="F25" s="7">
        <v>0</v>
      </c>
      <c r="G25" s="8">
        <v>0</v>
      </c>
      <c r="H25" s="13" t="s">
        <v>50</v>
      </c>
      <c r="I25" s="7">
        <v>0</v>
      </c>
      <c r="J25" s="8">
        <v>0</v>
      </c>
      <c r="K25" s="13" t="s">
        <v>50</v>
      </c>
      <c r="L25" s="7">
        <v>0</v>
      </c>
      <c r="M25" s="8">
        <v>0</v>
      </c>
      <c r="N25" s="48"/>
      <c r="O25" s="184"/>
      <c r="P25" s="58" t="str">
        <f>K14</f>
        <v>Viagens</v>
      </c>
      <c r="Q25" s="59"/>
      <c r="R25" s="214">
        <v>2500</v>
      </c>
      <c r="S25" s="52">
        <f>SUM(L15:M19)</f>
        <v>0</v>
      </c>
      <c r="T25" s="53">
        <f t="shared" si="0"/>
        <v>2500</v>
      </c>
      <c r="V25" s="209" t="s">
        <v>87</v>
      </c>
      <c r="W25" s="209"/>
      <c r="X25" s="209"/>
    </row>
    <row r="26" spans="2:24" ht="17.25" thickBot="1">
      <c r="G26" s="9"/>
      <c r="N26" s="38"/>
      <c r="O26" s="184"/>
      <c r="P26" s="58" t="str">
        <f>B20</f>
        <v>Prevenção</v>
      </c>
      <c r="Q26" s="59"/>
      <c r="R26" s="214">
        <v>600</v>
      </c>
      <c r="S26" s="52">
        <f>SUM(C21:D25)</f>
        <v>0</v>
      </c>
      <c r="T26" s="53">
        <f t="shared" si="0"/>
        <v>600</v>
      </c>
      <c r="V26" s="208" t="s">
        <v>85</v>
      </c>
      <c r="W26" s="208"/>
      <c r="X26" s="208"/>
    </row>
    <row r="27" spans="2:24" ht="27.75" thickBot="1">
      <c r="B27" s="180" t="s">
        <v>18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O27" s="184"/>
      <c r="P27" s="58" t="str">
        <f>E20</f>
        <v>Manutenção</v>
      </c>
      <c r="Q27" s="59"/>
      <c r="R27" s="214">
        <v>0</v>
      </c>
      <c r="S27" s="52">
        <f>SUM(F21:G25)</f>
        <v>0</v>
      </c>
      <c r="T27" s="53">
        <f t="shared" si="0"/>
        <v>0</v>
      </c>
      <c r="V27" s="208"/>
      <c r="W27" s="208"/>
      <c r="X27" s="208"/>
    </row>
    <row r="28" spans="2:24" ht="18.75" thickBot="1">
      <c r="B28" s="46" t="str">
        <f t="shared" ref="B28:B45" si="1">B8</f>
        <v>Habitação</v>
      </c>
      <c r="C28" s="24" t="s">
        <v>32</v>
      </c>
      <c r="D28" s="25" t="s">
        <v>33</v>
      </c>
      <c r="E28" s="47" t="str">
        <f t="shared" ref="E28:E45" si="2">E8</f>
        <v>Educação</v>
      </c>
      <c r="F28" s="24" t="s">
        <v>32</v>
      </c>
      <c r="G28" s="25" t="s">
        <v>33</v>
      </c>
      <c r="H28" s="47" t="str">
        <f t="shared" ref="H28:H45" si="3">H8</f>
        <v>Saúde</v>
      </c>
      <c r="I28" s="24" t="s">
        <v>32</v>
      </c>
      <c r="J28" s="25" t="s">
        <v>33</v>
      </c>
      <c r="K28" s="47" t="str">
        <f t="shared" ref="K28:K45" si="4">K8</f>
        <v>Impostos</v>
      </c>
      <c r="L28" s="24" t="s">
        <v>32</v>
      </c>
      <c r="M28" s="25" t="s">
        <v>33</v>
      </c>
      <c r="O28" s="184"/>
      <c r="P28" s="58" t="str">
        <f>H20</f>
        <v>X</v>
      </c>
      <c r="Q28" s="59"/>
      <c r="R28" s="214">
        <v>0</v>
      </c>
      <c r="S28" s="52">
        <f>SUM(I21:J25)</f>
        <v>0</v>
      </c>
      <c r="T28" s="53">
        <f t="shared" si="0"/>
        <v>0</v>
      </c>
    </row>
    <row r="29" spans="2:24" ht="19.5" customHeight="1" thickBot="1">
      <c r="B29" s="10" t="str">
        <f t="shared" si="1"/>
        <v>Aluguel</v>
      </c>
      <c r="C29" s="5">
        <v>0</v>
      </c>
      <c r="D29" s="6">
        <v>0</v>
      </c>
      <c r="E29" s="12" t="str">
        <f t="shared" si="2"/>
        <v>Colégio</v>
      </c>
      <c r="F29" s="5">
        <v>0</v>
      </c>
      <c r="G29" s="6">
        <v>0</v>
      </c>
      <c r="H29" s="12" t="str">
        <f t="shared" si="3"/>
        <v>Médico</v>
      </c>
      <c r="I29" s="5">
        <v>0</v>
      </c>
      <c r="J29" s="6">
        <v>0</v>
      </c>
      <c r="K29" s="12" t="str">
        <f t="shared" si="4"/>
        <v>IPTU</v>
      </c>
      <c r="L29" s="5">
        <v>0</v>
      </c>
      <c r="M29" s="6">
        <v>0</v>
      </c>
      <c r="O29" s="185"/>
      <c r="P29" s="60" t="str">
        <f>K20</f>
        <v>Outros</v>
      </c>
      <c r="Q29" s="61"/>
      <c r="R29" s="215">
        <v>0</v>
      </c>
      <c r="S29" s="54">
        <f>SUM(L21:M25)</f>
        <v>0</v>
      </c>
      <c r="T29" s="55">
        <f t="shared" si="0"/>
        <v>0</v>
      </c>
    </row>
    <row r="30" spans="2:24" ht="18.75" customHeight="1" thickBot="1">
      <c r="B30" s="11" t="str">
        <f t="shared" si="1"/>
        <v>Condomínio</v>
      </c>
      <c r="C30" s="5">
        <v>0</v>
      </c>
      <c r="D30" s="6">
        <v>0</v>
      </c>
      <c r="E30" s="12" t="str">
        <f t="shared" si="2"/>
        <v>Faculdade</v>
      </c>
      <c r="F30" s="5">
        <v>0</v>
      </c>
      <c r="G30" s="6">
        <v>0</v>
      </c>
      <c r="H30" s="12" t="str">
        <f t="shared" si="3"/>
        <v>Dentista</v>
      </c>
      <c r="I30" s="5">
        <v>0</v>
      </c>
      <c r="J30" s="6">
        <v>0</v>
      </c>
      <c r="K30" s="12" t="str">
        <f t="shared" si="4"/>
        <v>IPVA</v>
      </c>
      <c r="L30" s="5">
        <v>0</v>
      </c>
      <c r="M30" s="6">
        <v>0</v>
      </c>
      <c r="O30" s="183" t="s">
        <v>18</v>
      </c>
      <c r="P30" s="190" t="str">
        <f>B28</f>
        <v>Habitação</v>
      </c>
      <c r="Q30" s="191"/>
      <c r="R30" s="216">
        <v>0</v>
      </c>
      <c r="S30" s="56">
        <f>SUM(C29:D33)</f>
        <v>0</v>
      </c>
      <c r="T30" s="57">
        <f t="shared" ref="T30:T41" si="5">R30-S30</f>
        <v>0</v>
      </c>
    </row>
    <row r="31" spans="2:24" ht="17.25" thickBot="1">
      <c r="B31" s="11" t="str">
        <f t="shared" si="1"/>
        <v>Prestação da casa</v>
      </c>
      <c r="C31" s="5">
        <v>0</v>
      </c>
      <c r="D31" s="6">
        <v>0</v>
      </c>
      <c r="E31" s="12" t="str">
        <f t="shared" si="2"/>
        <v>Curso</v>
      </c>
      <c r="F31" s="5">
        <v>0</v>
      </c>
      <c r="G31" s="6">
        <v>0</v>
      </c>
      <c r="H31" s="12" t="str">
        <f t="shared" si="3"/>
        <v>-</v>
      </c>
      <c r="I31" s="5">
        <v>0</v>
      </c>
      <c r="J31" s="6">
        <v>0</v>
      </c>
      <c r="K31" s="12" t="str">
        <f t="shared" si="4"/>
        <v>-</v>
      </c>
      <c r="L31" s="5">
        <v>0</v>
      </c>
      <c r="M31" s="6">
        <v>0</v>
      </c>
      <c r="O31" s="184"/>
      <c r="P31" s="186" t="str">
        <f>E28</f>
        <v>Educação</v>
      </c>
      <c r="Q31" s="187"/>
      <c r="R31" s="213">
        <v>0</v>
      </c>
      <c r="S31" s="52">
        <f>SUM(F29:G33)</f>
        <v>0</v>
      </c>
      <c r="T31" s="53">
        <f t="shared" si="5"/>
        <v>0</v>
      </c>
    </row>
    <row r="32" spans="2:24" ht="17.25" thickBot="1">
      <c r="B32" s="11" t="str">
        <f t="shared" si="1"/>
        <v>Seguro da Casa</v>
      </c>
      <c r="C32" s="5">
        <v>0</v>
      </c>
      <c r="D32" s="6">
        <v>0</v>
      </c>
      <c r="E32" s="12" t="str">
        <f t="shared" si="2"/>
        <v>-</v>
      </c>
      <c r="F32" s="5">
        <v>0</v>
      </c>
      <c r="G32" s="6">
        <v>0</v>
      </c>
      <c r="H32" s="12" t="str">
        <f t="shared" si="3"/>
        <v>-</v>
      </c>
      <c r="I32" s="5">
        <v>0</v>
      </c>
      <c r="J32" s="6">
        <v>0</v>
      </c>
      <c r="K32" s="12" t="str">
        <f t="shared" si="4"/>
        <v>-</v>
      </c>
      <c r="L32" s="5">
        <v>0</v>
      </c>
      <c r="M32" s="6">
        <v>0</v>
      </c>
      <c r="O32" s="184"/>
      <c r="P32" s="186" t="str">
        <f>H28</f>
        <v>Saúde</v>
      </c>
      <c r="Q32" s="187"/>
      <c r="R32" s="213">
        <v>0</v>
      </c>
      <c r="S32" s="52">
        <f>SUM(I29:J33)</f>
        <v>0</v>
      </c>
      <c r="T32" s="53">
        <f t="shared" si="5"/>
        <v>0</v>
      </c>
    </row>
    <row r="33" spans="2:20" ht="17.25" thickBot="1">
      <c r="B33" s="11" t="str">
        <f t="shared" si="1"/>
        <v>Diarista</v>
      </c>
      <c r="C33" s="5">
        <v>0</v>
      </c>
      <c r="D33" s="6">
        <v>0</v>
      </c>
      <c r="E33" s="12" t="str">
        <f t="shared" si="2"/>
        <v>-</v>
      </c>
      <c r="F33" s="5">
        <v>0</v>
      </c>
      <c r="G33" s="6">
        <v>0</v>
      </c>
      <c r="H33" s="12" t="str">
        <f t="shared" si="3"/>
        <v>-</v>
      </c>
      <c r="I33" s="5">
        <v>0</v>
      </c>
      <c r="J33" s="6">
        <v>0</v>
      </c>
      <c r="K33" s="12" t="str">
        <f t="shared" si="4"/>
        <v>-</v>
      </c>
      <c r="L33" s="5">
        <v>0</v>
      </c>
      <c r="M33" s="6">
        <v>0</v>
      </c>
      <c r="O33" s="184"/>
      <c r="P33" s="186" t="str">
        <f>K28</f>
        <v>Impostos</v>
      </c>
      <c r="Q33" s="187"/>
      <c r="R33" s="213">
        <v>0</v>
      </c>
      <c r="S33" s="52">
        <f>SUM(L29:M33)</f>
        <v>0</v>
      </c>
      <c r="T33" s="53">
        <f t="shared" si="5"/>
        <v>0</v>
      </c>
    </row>
    <row r="34" spans="2:20" ht="18.75" customHeight="1" thickBot="1">
      <c r="B34" s="47" t="str">
        <f t="shared" si="1"/>
        <v>Transporte</v>
      </c>
      <c r="C34" s="24" t="s">
        <v>32</v>
      </c>
      <c r="D34" s="25" t="s">
        <v>33</v>
      </c>
      <c r="E34" s="47" t="str">
        <f t="shared" si="2"/>
        <v>Entretenimento</v>
      </c>
      <c r="F34" s="24" t="s">
        <v>32</v>
      </c>
      <c r="G34" s="25" t="s">
        <v>33</v>
      </c>
      <c r="H34" s="47" t="str">
        <f t="shared" si="3"/>
        <v>Investimento</v>
      </c>
      <c r="I34" s="24" t="s">
        <v>32</v>
      </c>
      <c r="J34" s="25" t="s">
        <v>33</v>
      </c>
      <c r="K34" s="47" t="str">
        <f t="shared" si="4"/>
        <v>Viagens</v>
      </c>
      <c r="L34" s="24" t="s">
        <v>32</v>
      </c>
      <c r="M34" s="25" t="s">
        <v>33</v>
      </c>
      <c r="O34" s="184"/>
      <c r="P34" s="186" t="str">
        <f>B34</f>
        <v>Transporte</v>
      </c>
      <c r="Q34" s="187"/>
      <c r="R34" s="213">
        <v>0</v>
      </c>
      <c r="S34" s="52">
        <f>SUM(C35:D39)</f>
        <v>0</v>
      </c>
      <c r="T34" s="53">
        <f t="shared" si="5"/>
        <v>0</v>
      </c>
    </row>
    <row r="35" spans="2:20" ht="27.75" customHeight="1" thickBot="1">
      <c r="B35" s="12" t="str">
        <f t="shared" si="1"/>
        <v>Prestação do carro</v>
      </c>
      <c r="C35" s="5">
        <v>0</v>
      </c>
      <c r="D35" s="6">
        <v>0</v>
      </c>
      <c r="E35" s="12" t="str">
        <f t="shared" si="2"/>
        <v>Bar</v>
      </c>
      <c r="F35" s="5">
        <v>0</v>
      </c>
      <c r="G35" s="6">
        <v>0</v>
      </c>
      <c r="H35" s="12" t="str">
        <f t="shared" si="3"/>
        <v>Day Trade</v>
      </c>
      <c r="I35" s="5">
        <v>0</v>
      </c>
      <c r="J35" s="6">
        <v>0</v>
      </c>
      <c r="K35" s="12" t="str">
        <f t="shared" si="4"/>
        <v>-</v>
      </c>
      <c r="L35" s="5">
        <v>0</v>
      </c>
      <c r="M35" s="6">
        <v>0</v>
      </c>
      <c r="O35" s="184"/>
      <c r="P35" s="186" t="str">
        <f>E34</f>
        <v>Entretenimento</v>
      </c>
      <c r="Q35" s="187"/>
      <c r="R35" s="213">
        <v>0</v>
      </c>
      <c r="S35" s="52">
        <f>SUM(F35:G39)</f>
        <v>0</v>
      </c>
      <c r="T35" s="53">
        <f t="shared" si="5"/>
        <v>0</v>
      </c>
    </row>
    <row r="36" spans="2:20" ht="17.25" thickBot="1">
      <c r="B36" s="12" t="str">
        <f t="shared" si="1"/>
        <v>Seguro do carro</v>
      </c>
      <c r="C36" s="5">
        <v>0</v>
      </c>
      <c r="D36" s="6">
        <v>0</v>
      </c>
      <c r="E36" s="12" t="str">
        <f t="shared" si="2"/>
        <v>Restaurante</v>
      </c>
      <c r="F36" s="5">
        <v>0</v>
      </c>
      <c r="G36" s="6">
        <v>0</v>
      </c>
      <c r="H36" s="12" t="str">
        <f t="shared" si="3"/>
        <v>Ações</v>
      </c>
      <c r="I36" s="5">
        <v>0</v>
      </c>
      <c r="J36" s="6">
        <v>0</v>
      </c>
      <c r="K36" s="12" t="str">
        <f t="shared" si="4"/>
        <v>-</v>
      </c>
      <c r="L36" s="5">
        <v>0</v>
      </c>
      <c r="M36" s="6">
        <v>0</v>
      </c>
      <c r="O36" s="184"/>
      <c r="P36" s="186" t="str">
        <f>H34</f>
        <v>Investimento</v>
      </c>
      <c r="Q36" s="187"/>
      <c r="R36" s="213">
        <v>0</v>
      </c>
      <c r="S36" s="52">
        <f>SUM(I35:J39)</f>
        <v>0</v>
      </c>
      <c r="T36" s="53">
        <f t="shared" si="5"/>
        <v>0</v>
      </c>
    </row>
    <row r="37" spans="2:20" ht="17.25" thickBot="1">
      <c r="B37" s="12" t="str">
        <f t="shared" si="1"/>
        <v>Estacionamento</v>
      </c>
      <c r="C37" s="5">
        <v>0</v>
      </c>
      <c r="D37" s="6">
        <v>0</v>
      </c>
      <c r="E37" s="12" t="str">
        <f t="shared" si="2"/>
        <v>Cinema</v>
      </c>
      <c r="F37" s="5">
        <v>0</v>
      </c>
      <c r="G37" s="6">
        <v>0</v>
      </c>
      <c r="H37" s="12" t="str">
        <f t="shared" si="3"/>
        <v>Previdência</v>
      </c>
      <c r="I37" s="5">
        <v>0</v>
      </c>
      <c r="J37" s="6">
        <v>0</v>
      </c>
      <c r="K37" s="12" t="str">
        <f t="shared" si="4"/>
        <v>-</v>
      </c>
      <c r="L37" s="5">
        <v>0</v>
      </c>
      <c r="M37" s="6">
        <v>0</v>
      </c>
      <c r="O37" s="184"/>
      <c r="P37" s="186" t="str">
        <f>K34</f>
        <v>Viagens</v>
      </c>
      <c r="Q37" s="187"/>
      <c r="R37" s="213">
        <v>0</v>
      </c>
      <c r="S37" s="52">
        <f>SUM(L35:M39)</f>
        <v>0</v>
      </c>
      <c r="T37" s="53">
        <f t="shared" si="5"/>
        <v>0</v>
      </c>
    </row>
    <row r="38" spans="2:20" ht="17.25" thickBot="1">
      <c r="B38" s="12" t="str">
        <f t="shared" si="1"/>
        <v>-</v>
      </c>
      <c r="C38" s="5">
        <v>0</v>
      </c>
      <c r="D38" s="6">
        <v>0</v>
      </c>
      <c r="E38" s="12" t="str">
        <f t="shared" si="2"/>
        <v>-</v>
      </c>
      <c r="F38" s="5">
        <v>0</v>
      </c>
      <c r="G38" s="6">
        <v>0</v>
      </c>
      <c r="H38" s="12" t="str">
        <f t="shared" si="3"/>
        <v>Renda Fixa</v>
      </c>
      <c r="I38" s="5">
        <v>0</v>
      </c>
      <c r="J38" s="6">
        <v>0</v>
      </c>
      <c r="K38" s="12" t="str">
        <f t="shared" si="4"/>
        <v>-</v>
      </c>
      <c r="L38" s="5">
        <v>0</v>
      </c>
      <c r="M38" s="6">
        <v>0</v>
      </c>
      <c r="O38" s="184"/>
      <c r="P38" s="186" t="str">
        <f>B40</f>
        <v>Prevenção</v>
      </c>
      <c r="Q38" s="187"/>
      <c r="R38" s="213">
        <v>0</v>
      </c>
      <c r="S38" s="52">
        <f>SUM(C41:D45)</f>
        <v>0</v>
      </c>
      <c r="T38" s="53">
        <f t="shared" si="5"/>
        <v>0</v>
      </c>
    </row>
    <row r="39" spans="2:20" ht="15.75" customHeight="1" thickBot="1">
      <c r="B39" s="12" t="str">
        <f t="shared" si="1"/>
        <v>-</v>
      </c>
      <c r="C39" s="5">
        <v>0</v>
      </c>
      <c r="D39" s="6">
        <v>0</v>
      </c>
      <c r="E39" s="12" t="str">
        <f t="shared" si="2"/>
        <v>-</v>
      </c>
      <c r="F39" s="5">
        <v>0</v>
      </c>
      <c r="G39" s="6">
        <v>0</v>
      </c>
      <c r="H39" s="12" t="str">
        <f t="shared" si="3"/>
        <v>-</v>
      </c>
      <c r="I39" s="5">
        <v>0</v>
      </c>
      <c r="J39" s="6">
        <v>0</v>
      </c>
      <c r="K39" s="12" t="str">
        <f t="shared" si="4"/>
        <v>-</v>
      </c>
      <c r="L39" s="5">
        <v>0</v>
      </c>
      <c r="M39" s="6">
        <v>0</v>
      </c>
      <c r="O39" s="184"/>
      <c r="P39" s="186" t="str">
        <f>E40</f>
        <v>Manutenção</v>
      </c>
      <c r="Q39" s="187"/>
      <c r="R39" s="213">
        <v>0</v>
      </c>
      <c r="S39" s="52">
        <f>SUM(F41:G45)</f>
        <v>0</v>
      </c>
      <c r="T39" s="53">
        <f t="shared" si="5"/>
        <v>0</v>
      </c>
    </row>
    <row r="40" spans="2:20" ht="15.75" customHeight="1" thickBot="1">
      <c r="B40" s="47" t="str">
        <f t="shared" si="1"/>
        <v>Prevenção</v>
      </c>
      <c r="C40" s="24" t="s">
        <v>32</v>
      </c>
      <c r="D40" s="25" t="s">
        <v>33</v>
      </c>
      <c r="E40" s="47" t="str">
        <f t="shared" si="2"/>
        <v>Manutenção</v>
      </c>
      <c r="F40" s="24" t="s">
        <v>32</v>
      </c>
      <c r="G40" s="25" t="s">
        <v>33</v>
      </c>
      <c r="H40" s="47" t="str">
        <f t="shared" si="3"/>
        <v>X</v>
      </c>
      <c r="I40" s="24" t="s">
        <v>32</v>
      </c>
      <c r="J40" s="25" t="s">
        <v>33</v>
      </c>
      <c r="K40" s="47" t="str">
        <f t="shared" si="4"/>
        <v>Outros</v>
      </c>
      <c r="L40" s="24" t="s">
        <v>32</v>
      </c>
      <c r="M40" s="25" t="s">
        <v>33</v>
      </c>
      <c r="O40" s="184"/>
      <c r="P40" s="186" t="str">
        <f>H40</f>
        <v>X</v>
      </c>
      <c r="Q40" s="187"/>
      <c r="R40" s="213">
        <v>0</v>
      </c>
      <c r="S40" s="52">
        <f>SUM(I41:J45)</f>
        <v>0</v>
      </c>
      <c r="T40" s="53">
        <f t="shared" si="5"/>
        <v>0</v>
      </c>
    </row>
    <row r="41" spans="2:20" ht="15.75" customHeight="1" thickBot="1">
      <c r="B41" s="12" t="str">
        <f t="shared" si="1"/>
        <v>Seguro saúde</v>
      </c>
      <c r="C41" s="5">
        <v>0</v>
      </c>
      <c r="D41" s="6">
        <v>0</v>
      </c>
      <c r="E41" s="22" t="str">
        <f t="shared" si="2"/>
        <v>Casa</v>
      </c>
      <c r="F41" s="5">
        <v>0</v>
      </c>
      <c r="G41" s="6">
        <v>0</v>
      </c>
      <c r="H41" s="12" t="str">
        <f t="shared" si="3"/>
        <v>-</v>
      </c>
      <c r="I41" s="5">
        <v>0</v>
      </c>
      <c r="J41" s="6">
        <v>0</v>
      </c>
      <c r="K41" s="12" t="str">
        <f t="shared" si="4"/>
        <v>-</v>
      </c>
      <c r="L41" s="5">
        <v>0</v>
      </c>
      <c r="M41" s="6">
        <v>0</v>
      </c>
      <c r="O41" s="185"/>
      <c r="P41" s="188" t="str">
        <f>K40</f>
        <v>Outros</v>
      </c>
      <c r="Q41" s="189"/>
      <c r="R41" s="215">
        <v>0</v>
      </c>
      <c r="S41" s="54">
        <f>SUM(L41:M45)</f>
        <v>0</v>
      </c>
      <c r="T41" s="55">
        <f t="shared" si="5"/>
        <v>0</v>
      </c>
    </row>
    <row r="42" spans="2:20" ht="15.75" customHeight="1" thickBot="1">
      <c r="B42" s="12" t="str">
        <f t="shared" si="1"/>
        <v>Plano de saúde</v>
      </c>
      <c r="C42" s="5">
        <v>0</v>
      </c>
      <c r="D42" s="6">
        <v>0</v>
      </c>
      <c r="E42" s="22" t="str">
        <f t="shared" si="2"/>
        <v>Carro</v>
      </c>
      <c r="F42" s="5">
        <v>0</v>
      </c>
      <c r="G42" s="6">
        <v>0</v>
      </c>
      <c r="H42" s="12" t="str">
        <f t="shared" si="3"/>
        <v>-</v>
      </c>
      <c r="I42" s="5">
        <v>0</v>
      </c>
      <c r="J42" s="6">
        <v>0</v>
      </c>
      <c r="K42" s="12" t="str">
        <f t="shared" si="4"/>
        <v>-</v>
      </c>
      <c r="L42" s="5">
        <v>0</v>
      </c>
      <c r="M42" s="6">
        <v>0</v>
      </c>
    </row>
    <row r="43" spans="2:20" ht="15.75" customHeight="1" thickBot="1">
      <c r="B43" s="12" t="str">
        <f t="shared" si="1"/>
        <v>-</v>
      </c>
      <c r="C43" s="5">
        <v>0</v>
      </c>
      <c r="D43" s="6">
        <v>0</v>
      </c>
      <c r="E43" s="22" t="str">
        <f t="shared" si="2"/>
        <v>-</v>
      </c>
      <c r="F43" s="5">
        <v>0</v>
      </c>
      <c r="G43" s="6">
        <v>0</v>
      </c>
      <c r="H43" s="12" t="str">
        <f t="shared" si="3"/>
        <v>-</v>
      </c>
      <c r="I43" s="5">
        <v>0</v>
      </c>
      <c r="J43" s="6">
        <v>0</v>
      </c>
      <c r="K43" s="12" t="str">
        <f t="shared" si="4"/>
        <v>-</v>
      </c>
      <c r="L43" s="5">
        <v>0</v>
      </c>
      <c r="M43" s="6">
        <v>0</v>
      </c>
    </row>
    <row r="44" spans="2:20" ht="15" customHeight="1" thickBot="1">
      <c r="B44" s="12" t="str">
        <f t="shared" si="1"/>
        <v>-</v>
      </c>
      <c r="C44" s="5">
        <v>0</v>
      </c>
      <c r="D44" s="6">
        <v>0</v>
      </c>
      <c r="E44" s="22" t="str">
        <f t="shared" si="2"/>
        <v>-</v>
      </c>
      <c r="F44" s="5">
        <v>0</v>
      </c>
      <c r="G44" s="6">
        <v>0</v>
      </c>
      <c r="H44" s="12" t="str">
        <f t="shared" si="3"/>
        <v>-</v>
      </c>
      <c r="I44" s="5">
        <v>0</v>
      </c>
      <c r="J44" s="6">
        <v>0</v>
      </c>
      <c r="K44" s="12" t="str">
        <f t="shared" si="4"/>
        <v>-</v>
      </c>
      <c r="L44" s="5">
        <v>0</v>
      </c>
      <c r="M44" s="6">
        <v>0</v>
      </c>
    </row>
    <row r="45" spans="2:20" ht="17.25" thickBot="1">
      <c r="B45" s="13" t="str">
        <f t="shared" si="1"/>
        <v>-</v>
      </c>
      <c r="C45" s="7">
        <v>0</v>
      </c>
      <c r="D45" s="8">
        <v>0</v>
      </c>
      <c r="E45" s="23" t="str">
        <f t="shared" si="2"/>
        <v>-</v>
      </c>
      <c r="F45" s="7">
        <v>0</v>
      </c>
      <c r="G45" s="8">
        <v>0</v>
      </c>
      <c r="H45" s="13" t="str">
        <f t="shared" si="3"/>
        <v>-</v>
      </c>
      <c r="I45" s="7">
        <v>0</v>
      </c>
      <c r="J45" s="8">
        <v>0</v>
      </c>
      <c r="K45" s="13" t="str">
        <f t="shared" si="4"/>
        <v>-</v>
      </c>
      <c r="L45" s="7">
        <v>0</v>
      </c>
      <c r="M45" s="8">
        <v>0</v>
      </c>
    </row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2.75" customHeight="1"/>
  </sheetData>
  <mergeCells count="30">
    <mergeCell ref="V16:X16"/>
    <mergeCell ref="V17:X20"/>
    <mergeCell ref="V21:X24"/>
    <mergeCell ref="V25:X25"/>
    <mergeCell ref="V26:X27"/>
    <mergeCell ref="P39:Q39"/>
    <mergeCell ref="P40:Q40"/>
    <mergeCell ref="P41:Q41"/>
    <mergeCell ref="O30:O41"/>
    <mergeCell ref="P30:Q30"/>
    <mergeCell ref="P31:Q31"/>
    <mergeCell ref="P32:Q32"/>
    <mergeCell ref="P33:Q33"/>
    <mergeCell ref="P34:Q34"/>
    <mergeCell ref="P35:Q35"/>
    <mergeCell ref="P36:Q36"/>
    <mergeCell ref="O6:O13"/>
    <mergeCell ref="S7:T11"/>
    <mergeCell ref="B27:M27"/>
    <mergeCell ref="P37:Q37"/>
    <mergeCell ref="P38:Q38"/>
    <mergeCell ref="B6:M7"/>
    <mergeCell ref="O18:O29"/>
    <mergeCell ref="P18:Q18"/>
    <mergeCell ref="P19:Q19"/>
    <mergeCell ref="P20:Q20"/>
    <mergeCell ref="P21:Q21"/>
    <mergeCell ref="P22:Q22"/>
    <mergeCell ref="P23:Q23"/>
    <mergeCell ref="P24:Q2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5:X56"/>
  <sheetViews>
    <sheetView showGridLines="0" topLeftCell="A18" zoomScaleNormal="100" workbookViewId="0">
      <selection activeCell="R16" sqref="R16:R41"/>
    </sheetView>
  </sheetViews>
  <sheetFormatPr defaultRowHeight="12.75"/>
  <cols>
    <col min="2" max="2" width="17.140625" customWidth="1"/>
    <col min="3" max="3" width="16.140625" customWidth="1"/>
    <col min="4" max="4" width="15" customWidth="1"/>
    <col min="5" max="5" width="17.140625" customWidth="1"/>
    <col min="6" max="7" width="11.7109375" customWidth="1"/>
    <col min="8" max="8" width="17.140625" customWidth="1"/>
    <col min="9" max="10" width="11.7109375" customWidth="1"/>
    <col min="11" max="11" width="17.140625" customWidth="1"/>
    <col min="12" max="13" width="11.7109375" customWidth="1"/>
    <col min="14" max="15" width="9.5703125" customWidth="1"/>
    <col min="16" max="16" width="11.7109375" customWidth="1"/>
    <col min="17" max="17" width="10.5703125" bestFit="1" customWidth="1"/>
    <col min="18" max="18" width="15.28515625" customWidth="1"/>
    <col min="19" max="19" width="11.5703125" customWidth="1"/>
    <col min="20" max="20" width="11.42578125" customWidth="1"/>
    <col min="21" max="21" width="13.28515625" customWidth="1"/>
    <col min="22" max="22" width="11.140625" customWidth="1"/>
    <col min="23" max="23" width="11.42578125" customWidth="1"/>
    <col min="24" max="24" width="10.85546875" customWidth="1"/>
  </cols>
  <sheetData>
    <row r="5" spans="2:24" ht="13.5" thickBot="1"/>
    <row r="6" spans="2:24" ht="17.25" thickBot="1">
      <c r="B6" s="174" t="s">
        <v>15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O6" s="171" t="s">
        <v>13</v>
      </c>
      <c r="P6" s="14" t="s">
        <v>27</v>
      </c>
      <c r="Q6" s="39">
        <v>10000</v>
      </c>
      <c r="R6" s="62"/>
      <c r="V6" s="35" t="s">
        <v>28</v>
      </c>
      <c r="W6" s="36" t="s">
        <v>29</v>
      </c>
      <c r="X6" s="37" t="s">
        <v>14</v>
      </c>
    </row>
    <row r="7" spans="2:24" ht="17.25" thickBot="1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O7" s="172"/>
      <c r="P7" s="4" t="s">
        <v>38</v>
      </c>
      <c r="Q7" s="40"/>
      <c r="R7" s="62"/>
      <c r="S7" s="192" t="s">
        <v>21</v>
      </c>
      <c r="T7" s="193"/>
      <c r="U7" s="71" t="str">
        <f>H15</f>
        <v>Day Trade</v>
      </c>
      <c r="V7" s="138">
        <f>Maio!X7</f>
        <v>0</v>
      </c>
      <c r="W7" s="139"/>
      <c r="X7" s="140"/>
    </row>
    <row r="8" spans="2:24" ht="18.75" thickBot="1">
      <c r="B8" s="46" t="s">
        <v>31</v>
      </c>
      <c r="C8" s="24" t="s">
        <v>32</v>
      </c>
      <c r="D8" s="25" t="s">
        <v>33</v>
      </c>
      <c r="E8" s="47" t="s">
        <v>34</v>
      </c>
      <c r="F8" s="24" t="s">
        <v>32</v>
      </c>
      <c r="G8" s="25" t="s">
        <v>33</v>
      </c>
      <c r="H8" s="47" t="s">
        <v>35</v>
      </c>
      <c r="I8" s="24" t="s">
        <v>32</v>
      </c>
      <c r="J8" s="25" t="s">
        <v>33</v>
      </c>
      <c r="K8" s="47" t="s">
        <v>36</v>
      </c>
      <c r="L8" s="24" t="s">
        <v>32</v>
      </c>
      <c r="M8" s="25" t="s">
        <v>33</v>
      </c>
      <c r="O8" s="172"/>
      <c r="P8" s="4" t="s">
        <v>37</v>
      </c>
      <c r="Q8" s="40"/>
      <c r="R8" s="62"/>
      <c r="S8" s="194"/>
      <c r="T8" s="195"/>
      <c r="U8" s="45" t="str">
        <f>H16</f>
        <v>Ações</v>
      </c>
      <c r="V8" s="124">
        <f>Maio!X8</f>
        <v>0</v>
      </c>
      <c r="W8" s="43"/>
      <c r="X8" s="141"/>
    </row>
    <row r="9" spans="2:24" ht="17.25" thickBot="1">
      <c r="B9" s="10" t="s">
        <v>38</v>
      </c>
      <c r="C9" s="5">
        <v>0</v>
      </c>
      <c r="D9" s="6">
        <v>0</v>
      </c>
      <c r="E9" s="11" t="s">
        <v>39</v>
      </c>
      <c r="F9" s="5">
        <v>0</v>
      </c>
      <c r="G9" s="6">
        <v>0</v>
      </c>
      <c r="H9" s="11" t="s">
        <v>40</v>
      </c>
      <c r="I9" s="5">
        <v>0</v>
      </c>
      <c r="J9" s="6">
        <v>0</v>
      </c>
      <c r="K9" s="11" t="s">
        <v>41</v>
      </c>
      <c r="L9" s="5">
        <v>0</v>
      </c>
      <c r="M9" s="6">
        <v>0</v>
      </c>
      <c r="O9" s="172"/>
      <c r="P9" s="4" t="s">
        <v>42</v>
      </c>
      <c r="Q9" s="40"/>
      <c r="R9" s="62"/>
      <c r="S9" s="194"/>
      <c r="T9" s="195"/>
      <c r="U9" s="45" t="str">
        <f>H17</f>
        <v>Previdência</v>
      </c>
      <c r="V9" s="124">
        <f>Maio!X9</f>
        <v>0</v>
      </c>
      <c r="W9" s="43"/>
      <c r="X9" s="141"/>
    </row>
    <row r="10" spans="2:24" ht="17.25" thickBot="1">
      <c r="B10" s="11" t="s">
        <v>43</v>
      </c>
      <c r="C10" s="5">
        <v>0</v>
      </c>
      <c r="D10" s="6">
        <v>0</v>
      </c>
      <c r="E10" s="11" t="s">
        <v>44</v>
      </c>
      <c r="F10" s="5">
        <v>0</v>
      </c>
      <c r="G10" s="6">
        <v>0</v>
      </c>
      <c r="H10" s="11" t="s">
        <v>45</v>
      </c>
      <c r="I10" s="5">
        <v>0</v>
      </c>
      <c r="J10" s="6">
        <v>0</v>
      </c>
      <c r="K10" s="11" t="s">
        <v>46</v>
      </c>
      <c r="L10" s="5">
        <v>0</v>
      </c>
      <c r="M10" s="6">
        <v>0</v>
      </c>
      <c r="O10" s="172"/>
      <c r="P10" s="4" t="s">
        <v>47</v>
      </c>
      <c r="Q10" s="40"/>
      <c r="R10" s="62"/>
      <c r="S10" s="194"/>
      <c r="T10" s="195"/>
      <c r="U10" s="45" t="str">
        <f>H18</f>
        <v>Renda Fixa</v>
      </c>
      <c r="V10" s="124">
        <f>Maio!X10</f>
        <v>0</v>
      </c>
      <c r="W10" s="43"/>
      <c r="X10" s="141"/>
    </row>
    <row r="11" spans="2:24" ht="17.25" thickBot="1">
      <c r="B11" s="11" t="s">
        <v>48</v>
      </c>
      <c r="C11" s="5">
        <v>0</v>
      </c>
      <c r="D11" s="6">
        <v>0</v>
      </c>
      <c r="E11" s="11" t="s">
        <v>49</v>
      </c>
      <c r="F11" s="5">
        <v>0</v>
      </c>
      <c r="G11" s="6">
        <v>0</v>
      </c>
      <c r="H11" s="34" t="s">
        <v>50</v>
      </c>
      <c r="I11" s="5">
        <v>0</v>
      </c>
      <c r="J11" s="6">
        <v>0</v>
      </c>
      <c r="K11" s="11" t="s">
        <v>50</v>
      </c>
      <c r="L11" s="5">
        <v>0</v>
      </c>
      <c r="M11" s="6">
        <v>0</v>
      </c>
      <c r="O11" s="172"/>
      <c r="P11" s="4" t="s">
        <v>51</v>
      </c>
      <c r="Q11" s="40"/>
      <c r="R11" s="62"/>
      <c r="S11" s="196"/>
      <c r="T11" s="197"/>
      <c r="U11" s="73" t="str">
        <f>H19</f>
        <v>-</v>
      </c>
      <c r="V11" s="128">
        <f>Maio!X11</f>
        <v>0</v>
      </c>
      <c r="W11" s="129"/>
      <c r="X11" s="142"/>
    </row>
    <row r="12" spans="2:24" ht="17.25" thickBot="1">
      <c r="B12" s="11" t="s">
        <v>52</v>
      </c>
      <c r="C12" s="5">
        <v>0</v>
      </c>
      <c r="D12" s="6">
        <v>0</v>
      </c>
      <c r="E12" s="12" t="s">
        <v>50</v>
      </c>
      <c r="F12" s="5">
        <v>0</v>
      </c>
      <c r="G12" s="6">
        <v>0</v>
      </c>
      <c r="H12" s="34" t="s">
        <v>50</v>
      </c>
      <c r="I12" s="5">
        <v>0</v>
      </c>
      <c r="J12" s="6">
        <v>0</v>
      </c>
      <c r="K12" s="11" t="s">
        <v>50</v>
      </c>
      <c r="L12" s="5">
        <v>0</v>
      </c>
      <c r="M12" s="6">
        <v>0</v>
      </c>
      <c r="O12" s="172"/>
      <c r="P12" s="4" t="s">
        <v>53</v>
      </c>
      <c r="Q12" s="40"/>
      <c r="R12" s="62"/>
    </row>
    <row r="13" spans="2:24" ht="16.5" customHeight="1" thickBot="1">
      <c r="B13" s="11" t="s">
        <v>54</v>
      </c>
      <c r="C13" s="5">
        <v>0</v>
      </c>
      <c r="D13" s="6">
        <v>0</v>
      </c>
      <c r="E13" s="12" t="s">
        <v>50</v>
      </c>
      <c r="F13" s="5">
        <v>0</v>
      </c>
      <c r="G13" s="6">
        <v>0</v>
      </c>
      <c r="H13" s="11" t="s">
        <v>50</v>
      </c>
      <c r="I13" s="5">
        <v>0</v>
      </c>
      <c r="J13" s="6">
        <v>0</v>
      </c>
      <c r="K13" s="11" t="s">
        <v>50</v>
      </c>
      <c r="L13" s="5">
        <v>0</v>
      </c>
      <c r="M13" s="6">
        <v>0</v>
      </c>
      <c r="O13" s="173"/>
      <c r="P13" s="16" t="s">
        <v>14</v>
      </c>
      <c r="Q13" s="41">
        <f>SUM(Q6:Q12)</f>
        <v>10000</v>
      </c>
      <c r="R13" s="62"/>
    </row>
    <row r="14" spans="2:24" ht="18.75" thickBot="1">
      <c r="B14" s="47" t="s">
        <v>55</v>
      </c>
      <c r="C14" s="24" t="s">
        <v>32</v>
      </c>
      <c r="D14" s="25" t="s">
        <v>33</v>
      </c>
      <c r="E14" s="47" t="s">
        <v>56</v>
      </c>
      <c r="F14" s="24" t="s">
        <v>32</v>
      </c>
      <c r="G14" s="25" t="s">
        <v>33</v>
      </c>
      <c r="H14" s="47" t="s">
        <v>57</v>
      </c>
      <c r="I14" s="24" t="s">
        <v>32</v>
      </c>
      <c r="J14" s="25" t="s">
        <v>33</v>
      </c>
      <c r="K14" s="47" t="s">
        <v>58</v>
      </c>
      <c r="L14" s="24" t="s">
        <v>32</v>
      </c>
      <c r="M14" s="25" t="s">
        <v>33</v>
      </c>
    </row>
    <row r="15" spans="2:24" ht="17.25" thickBot="1">
      <c r="B15" s="11" t="s">
        <v>59</v>
      </c>
      <c r="C15" s="5">
        <v>0</v>
      </c>
      <c r="D15" s="6">
        <v>0</v>
      </c>
      <c r="E15" s="12" t="s">
        <v>60</v>
      </c>
      <c r="F15" s="5">
        <v>0</v>
      </c>
      <c r="G15" s="6">
        <v>0</v>
      </c>
      <c r="H15" s="12" t="s">
        <v>61</v>
      </c>
      <c r="I15" s="5">
        <v>0</v>
      </c>
      <c r="J15" s="6">
        <v>0</v>
      </c>
      <c r="K15" s="12" t="s">
        <v>50</v>
      </c>
      <c r="L15" s="5">
        <v>0</v>
      </c>
      <c r="M15" s="6">
        <v>0</v>
      </c>
    </row>
    <row r="16" spans="2:24" ht="20.25" thickBot="1">
      <c r="B16" s="11" t="s">
        <v>62</v>
      </c>
      <c r="C16" s="5">
        <v>0</v>
      </c>
      <c r="D16" s="6">
        <v>0</v>
      </c>
      <c r="E16" s="12" t="s">
        <v>63</v>
      </c>
      <c r="F16" s="5">
        <v>0</v>
      </c>
      <c r="G16" s="6">
        <v>0</v>
      </c>
      <c r="H16" s="12" t="s">
        <v>64</v>
      </c>
      <c r="I16" s="5">
        <v>0</v>
      </c>
      <c r="J16" s="6">
        <v>0</v>
      </c>
      <c r="K16" s="12" t="s">
        <v>50</v>
      </c>
      <c r="L16" s="5">
        <v>0</v>
      </c>
      <c r="M16" s="6">
        <v>0</v>
      </c>
      <c r="P16" s="143" t="s">
        <v>65</v>
      </c>
      <c r="Q16" s="65">
        <f>Q13</f>
        <v>10000</v>
      </c>
      <c r="R16" s="217" t="s">
        <v>66</v>
      </c>
      <c r="S16" s="14" t="s">
        <v>67</v>
      </c>
      <c r="T16" s="15" t="s">
        <v>68</v>
      </c>
      <c r="V16" s="203" t="s">
        <v>69</v>
      </c>
      <c r="W16" s="203"/>
      <c r="X16" s="203"/>
    </row>
    <row r="17" spans="2:24" ht="17.25" thickBot="1">
      <c r="B17" s="11" t="s">
        <v>70</v>
      </c>
      <c r="C17" s="5">
        <v>0</v>
      </c>
      <c r="D17" s="6">
        <v>0</v>
      </c>
      <c r="E17" s="12" t="s">
        <v>71</v>
      </c>
      <c r="F17" s="5">
        <v>0</v>
      </c>
      <c r="G17" s="6">
        <v>0</v>
      </c>
      <c r="H17" s="12" t="s">
        <v>72</v>
      </c>
      <c r="I17" s="5">
        <v>0</v>
      </c>
      <c r="J17" s="6">
        <v>0</v>
      </c>
      <c r="K17" s="12" t="s">
        <v>50</v>
      </c>
      <c r="L17" s="5">
        <v>0</v>
      </c>
      <c r="M17" s="6">
        <v>0</v>
      </c>
      <c r="P17" s="18" t="s">
        <v>73</v>
      </c>
      <c r="Q17" s="19">
        <f>Q16-S17</f>
        <v>10000</v>
      </c>
      <c r="R17" s="211">
        <f>SUM(R18:R29)</f>
        <v>6150</v>
      </c>
      <c r="S17" s="20">
        <f>SUM(S18:S29)</f>
        <v>0</v>
      </c>
      <c r="T17" s="21">
        <f t="shared" ref="T17:T29" si="0">R17-S17</f>
        <v>6150</v>
      </c>
      <c r="V17" s="208" t="s">
        <v>74</v>
      </c>
      <c r="W17" s="208"/>
      <c r="X17" s="208"/>
    </row>
    <row r="18" spans="2:24" ht="17.25" thickBot="1">
      <c r="B18" s="12" t="s">
        <v>50</v>
      </c>
      <c r="C18" s="5">
        <v>0</v>
      </c>
      <c r="D18" s="6">
        <v>0</v>
      </c>
      <c r="E18" s="12" t="s">
        <v>50</v>
      </c>
      <c r="F18" s="5">
        <v>0</v>
      </c>
      <c r="G18" s="6">
        <v>0</v>
      </c>
      <c r="H18" s="12" t="s">
        <v>75</v>
      </c>
      <c r="I18" s="5">
        <v>0</v>
      </c>
      <c r="J18" s="6">
        <v>0</v>
      </c>
      <c r="K18" s="12" t="s">
        <v>50</v>
      </c>
      <c r="L18" s="5">
        <v>0</v>
      </c>
      <c r="M18" s="6">
        <v>0</v>
      </c>
      <c r="O18" s="183" t="s">
        <v>15</v>
      </c>
      <c r="P18" s="200" t="str">
        <f>B8</f>
        <v>Habitação</v>
      </c>
      <c r="Q18" s="201"/>
      <c r="R18" s="212">
        <v>300</v>
      </c>
      <c r="S18" s="49">
        <f>SUM(C9:D13)</f>
        <v>0</v>
      </c>
      <c r="T18" s="50">
        <f t="shared" si="0"/>
        <v>300</v>
      </c>
      <c r="V18" s="208"/>
      <c r="W18" s="208"/>
      <c r="X18" s="208"/>
    </row>
    <row r="19" spans="2:24" ht="17.25" thickBot="1">
      <c r="B19" s="12" t="s">
        <v>50</v>
      </c>
      <c r="C19" s="5">
        <v>0</v>
      </c>
      <c r="D19" s="6">
        <v>0</v>
      </c>
      <c r="E19" s="12" t="s">
        <v>50</v>
      </c>
      <c r="F19" s="5">
        <v>0</v>
      </c>
      <c r="G19" s="6">
        <v>0</v>
      </c>
      <c r="H19" s="12" t="s">
        <v>50</v>
      </c>
      <c r="I19" s="5">
        <v>0</v>
      </c>
      <c r="J19" s="6">
        <v>0</v>
      </c>
      <c r="K19" s="12" t="s">
        <v>50</v>
      </c>
      <c r="L19" s="5">
        <v>0</v>
      </c>
      <c r="M19" s="6">
        <v>0</v>
      </c>
      <c r="O19" s="184"/>
      <c r="P19" s="198" t="str">
        <f>E8</f>
        <v>Educação</v>
      </c>
      <c r="Q19" s="199"/>
      <c r="R19" s="213">
        <v>1500</v>
      </c>
      <c r="S19" s="42">
        <f>SUM(F9:G13)</f>
        <v>0</v>
      </c>
      <c r="T19" s="51">
        <f t="shared" si="0"/>
        <v>1500</v>
      </c>
      <c r="V19" s="208"/>
      <c r="W19" s="208"/>
      <c r="X19" s="208"/>
    </row>
    <row r="20" spans="2:24" ht="18.75" thickBot="1">
      <c r="B20" s="47" t="s">
        <v>76</v>
      </c>
      <c r="C20" s="24" t="s">
        <v>32</v>
      </c>
      <c r="D20" s="25" t="s">
        <v>33</v>
      </c>
      <c r="E20" s="47" t="s">
        <v>77</v>
      </c>
      <c r="F20" s="24" t="s">
        <v>32</v>
      </c>
      <c r="G20" s="25" t="s">
        <v>33</v>
      </c>
      <c r="H20" s="47" t="s">
        <v>78</v>
      </c>
      <c r="I20" s="24" t="s">
        <v>32</v>
      </c>
      <c r="J20" s="25" t="s">
        <v>33</v>
      </c>
      <c r="K20" s="47" t="s">
        <v>53</v>
      </c>
      <c r="L20" s="24" t="s">
        <v>32</v>
      </c>
      <c r="M20" s="25" t="s">
        <v>33</v>
      </c>
      <c r="O20" s="184"/>
      <c r="P20" s="198" t="str">
        <f>H8</f>
        <v>Saúde</v>
      </c>
      <c r="Q20" s="199"/>
      <c r="R20" s="213">
        <v>150</v>
      </c>
      <c r="S20" s="42">
        <f>SUM(I9:J13)</f>
        <v>0</v>
      </c>
      <c r="T20" s="51">
        <f t="shared" si="0"/>
        <v>150</v>
      </c>
      <c r="V20" s="208"/>
      <c r="W20" s="208"/>
      <c r="X20" s="208"/>
    </row>
    <row r="21" spans="2:24" ht="17.25" thickBot="1">
      <c r="B21" s="11" t="s">
        <v>79</v>
      </c>
      <c r="C21" s="5">
        <v>0</v>
      </c>
      <c r="D21" s="6">
        <v>0</v>
      </c>
      <c r="E21" s="22" t="s">
        <v>80</v>
      </c>
      <c r="F21" s="5">
        <v>0</v>
      </c>
      <c r="G21" s="6">
        <v>0</v>
      </c>
      <c r="H21" s="12" t="s">
        <v>50</v>
      </c>
      <c r="I21" s="5">
        <v>0</v>
      </c>
      <c r="J21" s="6">
        <v>0</v>
      </c>
      <c r="K21" s="12" t="s">
        <v>50</v>
      </c>
      <c r="L21" s="5">
        <v>0</v>
      </c>
      <c r="M21" s="6">
        <v>0</v>
      </c>
      <c r="O21" s="184"/>
      <c r="P21" s="198" t="str">
        <f>K8</f>
        <v>Impostos</v>
      </c>
      <c r="Q21" s="199"/>
      <c r="R21" s="213">
        <v>600</v>
      </c>
      <c r="S21" s="42">
        <f>SUM(L9:M13)</f>
        <v>0</v>
      </c>
      <c r="T21" s="51">
        <f t="shared" si="0"/>
        <v>600</v>
      </c>
      <c r="V21" s="208" t="s">
        <v>86</v>
      </c>
      <c r="W21" s="208"/>
      <c r="X21" s="208"/>
    </row>
    <row r="22" spans="2:24" ht="17.25" thickBot="1">
      <c r="B22" s="11" t="s">
        <v>82</v>
      </c>
      <c r="C22" s="5">
        <v>0</v>
      </c>
      <c r="D22" s="6">
        <v>0</v>
      </c>
      <c r="E22" s="22" t="s">
        <v>83</v>
      </c>
      <c r="F22" s="5">
        <v>0</v>
      </c>
      <c r="G22" s="6">
        <v>0</v>
      </c>
      <c r="H22" s="12" t="s">
        <v>50</v>
      </c>
      <c r="I22" s="5">
        <v>0</v>
      </c>
      <c r="J22" s="6">
        <v>0</v>
      </c>
      <c r="K22" s="12" t="s">
        <v>50</v>
      </c>
      <c r="L22" s="5">
        <v>0</v>
      </c>
      <c r="M22" s="6">
        <v>0</v>
      </c>
      <c r="O22" s="184"/>
      <c r="P22" s="198" t="str">
        <f>B14</f>
        <v>Transporte</v>
      </c>
      <c r="Q22" s="199"/>
      <c r="R22" s="213">
        <v>200</v>
      </c>
      <c r="S22" s="42">
        <f>SUM(C15:D19)</f>
        <v>0</v>
      </c>
      <c r="T22" s="51">
        <f t="shared" si="0"/>
        <v>200</v>
      </c>
      <c r="V22" s="208"/>
      <c r="W22" s="208"/>
      <c r="X22" s="208"/>
    </row>
    <row r="23" spans="2:24" ht="17.25" customHeight="1" thickBot="1">
      <c r="B23" s="12" t="s">
        <v>50</v>
      </c>
      <c r="C23" s="5">
        <v>0</v>
      </c>
      <c r="D23" s="6">
        <v>0</v>
      </c>
      <c r="E23" s="22" t="s">
        <v>50</v>
      </c>
      <c r="F23" s="5">
        <v>0</v>
      </c>
      <c r="G23" s="6">
        <v>0</v>
      </c>
      <c r="H23" s="12" t="s">
        <v>50</v>
      </c>
      <c r="I23" s="5">
        <v>0</v>
      </c>
      <c r="J23" s="6">
        <v>0</v>
      </c>
      <c r="K23" s="12" t="s">
        <v>50</v>
      </c>
      <c r="L23" s="5">
        <v>0</v>
      </c>
      <c r="M23" s="6">
        <v>0</v>
      </c>
      <c r="O23" s="184"/>
      <c r="P23" s="198" t="str">
        <f>E14</f>
        <v>Entretenimento</v>
      </c>
      <c r="Q23" s="199"/>
      <c r="R23" s="213">
        <v>260</v>
      </c>
      <c r="S23" s="42">
        <f>SUM(F15:G19)</f>
        <v>0</v>
      </c>
      <c r="T23" s="51">
        <f t="shared" si="0"/>
        <v>260</v>
      </c>
      <c r="V23" s="208"/>
      <c r="W23" s="208"/>
      <c r="X23" s="208"/>
    </row>
    <row r="24" spans="2:24" ht="17.25" thickBot="1">
      <c r="B24" s="12" t="s">
        <v>50</v>
      </c>
      <c r="C24" s="5">
        <v>0</v>
      </c>
      <c r="D24" s="6">
        <v>0</v>
      </c>
      <c r="E24" s="22" t="s">
        <v>50</v>
      </c>
      <c r="F24" s="5">
        <v>0</v>
      </c>
      <c r="G24" s="6">
        <v>0</v>
      </c>
      <c r="H24" s="12" t="s">
        <v>50</v>
      </c>
      <c r="I24" s="5">
        <v>0</v>
      </c>
      <c r="J24" s="6">
        <v>0</v>
      </c>
      <c r="K24" s="12" t="s">
        <v>50</v>
      </c>
      <c r="L24" s="5">
        <v>0</v>
      </c>
      <c r="M24" s="6">
        <v>0</v>
      </c>
      <c r="O24" s="184"/>
      <c r="P24" s="198" t="str">
        <f>H14</f>
        <v>Investimento</v>
      </c>
      <c r="Q24" s="199"/>
      <c r="R24" s="213">
        <v>40</v>
      </c>
      <c r="S24" s="42">
        <f>SUM(I15:J19)</f>
        <v>0</v>
      </c>
      <c r="T24" s="51">
        <f t="shared" si="0"/>
        <v>40</v>
      </c>
      <c r="V24" s="208"/>
      <c r="W24" s="208"/>
      <c r="X24" s="208"/>
    </row>
    <row r="25" spans="2:24" ht="17.25" customHeight="1" thickBot="1">
      <c r="B25" s="13" t="s">
        <v>50</v>
      </c>
      <c r="C25" s="7">
        <v>0</v>
      </c>
      <c r="D25" s="8">
        <v>0</v>
      </c>
      <c r="E25" s="23" t="s">
        <v>50</v>
      </c>
      <c r="F25" s="7">
        <v>0</v>
      </c>
      <c r="G25" s="8">
        <v>0</v>
      </c>
      <c r="H25" s="13" t="s">
        <v>50</v>
      </c>
      <c r="I25" s="7">
        <v>0</v>
      </c>
      <c r="J25" s="8">
        <v>0</v>
      </c>
      <c r="K25" s="13" t="s">
        <v>50</v>
      </c>
      <c r="L25" s="7">
        <v>0</v>
      </c>
      <c r="M25" s="8">
        <v>0</v>
      </c>
      <c r="N25" s="48"/>
      <c r="O25" s="184"/>
      <c r="P25" s="58" t="str">
        <f>K14</f>
        <v>Viagens</v>
      </c>
      <c r="Q25" s="59"/>
      <c r="R25" s="214">
        <v>2500</v>
      </c>
      <c r="S25" s="52">
        <f>SUM(L15:M19)</f>
        <v>0</v>
      </c>
      <c r="T25" s="53">
        <f t="shared" si="0"/>
        <v>2500</v>
      </c>
      <c r="V25" s="209" t="s">
        <v>87</v>
      </c>
      <c r="W25" s="209"/>
      <c r="X25" s="209"/>
    </row>
    <row r="26" spans="2:24" ht="17.25" thickBot="1">
      <c r="G26" s="9"/>
      <c r="N26" s="38"/>
      <c r="O26" s="184"/>
      <c r="P26" s="58" t="str">
        <f>B20</f>
        <v>Prevenção</v>
      </c>
      <c r="Q26" s="59"/>
      <c r="R26" s="214">
        <v>600</v>
      </c>
      <c r="S26" s="52">
        <f>SUM(C21:D25)</f>
        <v>0</v>
      </c>
      <c r="T26" s="53">
        <f t="shared" si="0"/>
        <v>600</v>
      </c>
      <c r="V26" s="208" t="s">
        <v>85</v>
      </c>
      <c r="W26" s="208"/>
      <c r="X26" s="208"/>
    </row>
    <row r="27" spans="2:24" ht="27.75" thickBot="1">
      <c r="B27" s="180" t="s">
        <v>18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O27" s="184"/>
      <c r="P27" s="58" t="str">
        <f>E20</f>
        <v>Manutenção</v>
      </c>
      <c r="Q27" s="59"/>
      <c r="R27" s="214">
        <v>0</v>
      </c>
      <c r="S27" s="52">
        <f>SUM(F21:G25)</f>
        <v>0</v>
      </c>
      <c r="T27" s="53">
        <f t="shared" si="0"/>
        <v>0</v>
      </c>
      <c r="V27" s="208"/>
      <c r="W27" s="208"/>
      <c r="X27" s="208"/>
    </row>
    <row r="28" spans="2:24" ht="18.75" thickBot="1">
      <c r="B28" s="46" t="str">
        <f t="shared" ref="B28:B45" si="1">B8</f>
        <v>Habitação</v>
      </c>
      <c r="C28" s="24" t="s">
        <v>32</v>
      </c>
      <c r="D28" s="25" t="s">
        <v>33</v>
      </c>
      <c r="E28" s="47" t="str">
        <f t="shared" ref="E28:E45" si="2">E8</f>
        <v>Educação</v>
      </c>
      <c r="F28" s="24" t="s">
        <v>32</v>
      </c>
      <c r="G28" s="25" t="s">
        <v>33</v>
      </c>
      <c r="H28" s="47" t="str">
        <f t="shared" ref="H28:H45" si="3">H8</f>
        <v>Saúde</v>
      </c>
      <c r="I28" s="24" t="s">
        <v>32</v>
      </c>
      <c r="J28" s="25" t="s">
        <v>33</v>
      </c>
      <c r="K28" s="47" t="str">
        <f t="shared" ref="K28:K45" si="4">K8</f>
        <v>Impostos</v>
      </c>
      <c r="L28" s="24" t="s">
        <v>32</v>
      </c>
      <c r="M28" s="25" t="s">
        <v>33</v>
      </c>
      <c r="O28" s="184"/>
      <c r="P28" s="58" t="str">
        <f>H20</f>
        <v>X</v>
      </c>
      <c r="Q28" s="59"/>
      <c r="R28" s="214">
        <v>0</v>
      </c>
      <c r="S28" s="52">
        <f>SUM(I21:J25)</f>
        <v>0</v>
      </c>
      <c r="T28" s="53">
        <f t="shared" si="0"/>
        <v>0</v>
      </c>
    </row>
    <row r="29" spans="2:24" ht="19.5" customHeight="1" thickBot="1">
      <c r="B29" s="10" t="str">
        <f t="shared" si="1"/>
        <v>Aluguel</v>
      </c>
      <c r="C29" s="5">
        <v>0</v>
      </c>
      <c r="D29" s="6">
        <v>0</v>
      </c>
      <c r="E29" s="12" t="str">
        <f t="shared" si="2"/>
        <v>Colégio</v>
      </c>
      <c r="F29" s="5">
        <v>0</v>
      </c>
      <c r="G29" s="6">
        <v>0</v>
      </c>
      <c r="H29" s="12" t="str">
        <f t="shared" si="3"/>
        <v>Médico</v>
      </c>
      <c r="I29" s="5">
        <v>0</v>
      </c>
      <c r="J29" s="6">
        <v>0</v>
      </c>
      <c r="K29" s="12" t="str">
        <f t="shared" si="4"/>
        <v>IPTU</v>
      </c>
      <c r="L29" s="5">
        <v>0</v>
      </c>
      <c r="M29" s="6">
        <v>0</v>
      </c>
      <c r="O29" s="185"/>
      <c r="P29" s="60" t="str">
        <f>K20</f>
        <v>Outros</v>
      </c>
      <c r="Q29" s="61"/>
      <c r="R29" s="215">
        <v>0</v>
      </c>
      <c r="S29" s="54">
        <f>SUM(L21:M25)</f>
        <v>0</v>
      </c>
      <c r="T29" s="55">
        <f t="shared" si="0"/>
        <v>0</v>
      </c>
    </row>
    <row r="30" spans="2:24" ht="18.75" customHeight="1" thickBot="1">
      <c r="B30" s="11" t="str">
        <f t="shared" si="1"/>
        <v>Condomínio</v>
      </c>
      <c r="C30" s="5">
        <v>0</v>
      </c>
      <c r="D30" s="6">
        <v>0</v>
      </c>
      <c r="E30" s="12" t="str">
        <f t="shared" si="2"/>
        <v>Faculdade</v>
      </c>
      <c r="F30" s="5">
        <v>0</v>
      </c>
      <c r="G30" s="6">
        <v>0</v>
      </c>
      <c r="H30" s="12" t="str">
        <f t="shared" si="3"/>
        <v>Dentista</v>
      </c>
      <c r="I30" s="5">
        <v>0</v>
      </c>
      <c r="J30" s="6">
        <v>0</v>
      </c>
      <c r="K30" s="12" t="str">
        <f t="shared" si="4"/>
        <v>IPVA</v>
      </c>
      <c r="L30" s="5">
        <v>0</v>
      </c>
      <c r="M30" s="6">
        <v>0</v>
      </c>
      <c r="O30" s="183" t="s">
        <v>18</v>
      </c>
      <c r="P30" s="190" t="str">
        <f>B28</f>
        <v>Habitação</v>
      </c>
      <c r="Q30" s="191"/>
      <c r="R30" s="216">
        <v>0</v>
      </c>
      <c r="S30" s="56">
        <f>SUM(C29:D33)</f>
        <v>0</v>
      </c>
      <c r="T30" s="57">
        <f t="shared" ref="T30:T41" si="5">R30-S30</f>
        <v>0</v>
      </c>
    </row>
    <row r="31" spans="2:24" ht="17.25" thickBot="1">
      <c r="B31" s="11" t="str">
        <f t="shared" si="1"/>
        <v>Prestação da casa</v>
      </c>
      <c r="C31" s="5">
        <v>0</v>
      </c>
      <c r="D31" s="6">
        <v>0</v>
      </c>
      <c r="E31" s="12" t="str">
        <f t="shared" si="2"/>
        <v>Curso</v>
      </c>
      <c r="F31" s="5">
        <v>0</v>
      </c>
      <c r="G31" s="6">
        <v>0</v>
      </c>
      <c r="H31" s="12" t="str">
        <f t="shared" si="3"/>
        <v>-</v>
      </c>
      <c r="I31" s="5">
        <v>0</v>
      </c>
      <c r="J31" s="6">
        <v>0</v>
      </c>
      <c r="K31" s="12" t="str">
        <f t="shared" si="4"/>
        <v>-</v>
      </c>
      <c r="L31" s="5">
        <v>0</v>
      </c>
      <c r="M31" s="6">
        <v>0</v>
      </c>
      <c r="O31" s="184"/>
      <c r="P31" s="186" t="str">
        <f>E28</f>
        <v>Educação</v>
      </c>
      <c r="Q31" s="187"/>
      <c r="R31" s="213">
        <v>0</v>
      </c>
      <c r="S31" s="52">
        <f>SUM(F29:G33)</f>
        <v>0</v>
      </c>
      <c r="T31" s="53">
        <f t="shared" si="5"/>
        <v>0</v>
      </c>
    </row>
    <row r="32" spans="2:24" ht="17.25" thickBot="1">
      <c r="B32" s="11" t="str">
        <f t="shared" si="1"/>
        <v>Seguro da Casa</v>
      </c>
      <c r="C32" s="5">
        <v>0</v>
      </c>
      <c r="D32" s="6">
        <v>0</v>
      </c>
      <c r="E32" s="12" t="str">
        <f t="shared" si="2"/>
        <v>-</v>
      </c>
      <c r="F32" s="5">
        <v>0</v>
      </c>
      <c r="G32" s="6">
        <v>0</v>
      </c>
      <c r="H32" s="12" t="str">
        <f t="shared" si="3"/>
        <v>-</v>
      </c>
      <c r="I32" s="5">
        <v>0</v>
      </c>
      <c r="J32" s="6">
        <v>0</v>
      </c>
      <c r="K32" s="12" t="str">
        <f t="shared" si="4"/>
        <v>-</v>
      </c>
      <c r="L32" s="5">
        <v>0</v>
      </c>
      <c r="M32" s="6">
        <v>0</v>
      </c>
      <c r="O32" s="184"/>
      <c r="P32" s="186" t="str">
        <f>H28</f>
        <v>Saúde</v>
      </c>
      <c r="Q32" s="187"/>
      <c r="R32" s="213">
        <v>0</v>
      </c>
      <c r="S32" s="52">
        <f>SUM(I29:J33)</f>
        <v>0</v>
      </c>
      <c r="T32" s="53">
        <f t="shared" si="5"/>
        <v>0</v>
      </c>
    </row>
    <row r="33" spans="2:20" ht="17.25" thickBot="1">
      <c r="B33" s="11" t="str">
        <f t="shared" si="1"/>
        <v>Diarista</v>
      </c>
      <c r="C33" s="5">
        <v>0</v>
      </c>
      <c r="D33" s="6">
        <v>0</v>
      </c>
      <c r="E33" s="12" t="str">
        <f t="shared" si="2"/>
        <v>-</v>
      </c>
      <c r="F33" s="5">
        <v>0</v>
      </c>
      <c r="G33" s="6">
        <v>0</v>
      </c>
      <c r="H33" s="12" t="str">
        <f t="shared" si="3"/>
        <v>-</v>
      </c>
      <c r="I33" s="5">
        <v>0</v>
      </c>
      <c r="J33" s="6">
        <v>0</v>
      </c>
      <c r="K33" s="12" t="str">
        <f t="shared" si="4"/>
        <v>-</v>
      </c>
      <c r="L33" s="5">
        <v>0</v>
      </c>
      <c r="M33" s="6">
        <v>0</v>
      </c>
      <c r="O33" s="184"/>
      <c r="P33" s="186" t="str">
        <f>K28</f>
        <v>Impostos</v>
      </c>
      <c r="Q33" s="187"/>
      <c r="R33" s="213">
        <v>0</v>
      </c>
      <c r="S33" s="52">
        <f>SUM(L29:M33)</f>
        <v>0</v>
      </c>
      <c r="T33" s="53">
        <f t="shared" si="5"/>
        <v>0</v>
      </c>
    </row>
    <row r="34" spans="2:20" ht="18.75" customHeight="1" thickBot="1">
      <c r="B34" s="47" t="str">
        <f t="shared" si="1"/>
        <v>Transporte</v>
      </c>
      <c r="C34" s="24" t="s">
        <v>32</v>
      </c>
      <c r="D34" s="25" t="s">
        <v>33</v>
      </c>
      <c r="E34" s="47" t="str">
        <f t="shared" si="2"/>
        <v>Entretenimento</v>
      </c>
      <c r="F34" s="24" t="s">
        <v>32</v>
      </c>
      <c r="G34" s="25" t="s">
        <v>33</v>
      </c>
      <c r="H34" s="47" t="str">
        <f t="shared" si="3"/>
        <v>Investimento</v>
      </c>
      <c r="I34" s="24" t="s">
        <v>32</v>
      </c>
      <c r="J34" s="25" t="s">
        <v>33</v>
      </c>
      <c r="K34" s="47" t="str">
        <f t="shared" si="4"/>
        <v>Viagens</v>
      </c>
      <c r="L34" s="24" t="s">
        <v>32</v>
      </c>
      <c r="M34" s="25" t="s">
        <v>33</v>
      </c>
      <c r="O34" s="184"/>
      <c r="P34" s="186" t="str">
        <f>B34</f>
        <v>Transporte</v>
      </c>
      <c r="Q34" s="187"/>
      <c r="R34" s="213">
        <v>0</v>
      </c>
      <c r="S34" s="52">
        <f>SUM(C35:D39)</f>
        <v>0</v>
      </c>
      <c r="T34" s="53">
        <f t="shared" si="5"/>
        <v>0</v>
      </c>
    </row>
    <row r="35" spans="2:20" ht="27.75" customHeight="1" thickBot="1">
      <c r="B35" s="12" t="str">
        <f t="shared" si="1"/>
        <v>Prestação do carro</v>
      </c>
      <c r="C35" s="5">
        <v>0</v>
      </c>
      <c r="D35" s="6">
        <v>0</v>
      </c>
      <c r="E35" s="12" t="str">
        <f t="shared" si="2"/>
        <v>Bar</v>
      </c>
      <c r="F35" s="5">
        <v>0</v>
      </c>
      <c r="G35" s="6">
        <v>0</v>
      </c>
      <c r="H35" s="12" t="str">
        <f t="shared" si="3"/>
        <v>Day Trade</v>
      </c>
      <c r="I35" s="5">
        <v>0</v>
      </c>
      <c r="J35" s="6">
        <v>0</v>
      </c>
      <c r="K35" s="12" t="str">
        <f t="shared" si="4"/>
        <v>-</v>
      </c>
      <c r="L35" s="5">
        <v>0</v>
      </c>
      <c r="M35" s="6">
        <v>0</v>
      </c>
      <c r="O35" s="184"/>
      <c r="P35" s="186" t="str">
        <f>E34</f>
        <v>Entretenimento</v>
      </c>
      <c r="Q35" s="187"/>
      <c r="R35" s="213">
        <v>0</v>
      </c>
      <c r="S35" s="52">
        <f>SUM(F35:G39)</f>
        <v>0</v>
      </c>
      <c r="T35" s="53">
        <f t="shared" si="5"/>
        <v>0</v>
      </c>
    </row>
    <row r="36" spans="2:20" ht="17.25" thickBot="1">
      <c r="B36" s="12" t="str">
        <f t="shared" si="1"/>
        <v>Seguro do carro</v>
      </c>
      <c r="C36" s="5">
        <v>0</v>
      </c>
      <c r="D36" s="6">
        <v>0</v>
      </c>
      <c r="E36" s="12" t="str">
        <f t="shared" si="2"/>
        <v>Restaurante</v>
      </c>
      <c r="F36" s="5">
        <v>0</v>
      </c>
      <c r="G36" s="6">
        <v>0</v>
      </c>
      <c r="H36" s="12" t="str">
        <f t="shared" si="3"/>
        <v>Ações</v>
      </c>
      <c r="I36" s="5">
        <v>0</v>
      </c>
      <c r="J36" s="6">
        <v>0</v>
      </c>
      <c r="K36" s="12" t="str">
        <f t="shared" si="4"/>
        <v>-</v>
      </c>
      <c r="L36" s="5">
        <v>0</v>
      </c>
      <c r="M36" s="6">
        <v>0</v>
      </c>
      <c r="O36" s="184"/>
      <c r="P36" s="186" t="str">
        <f>H34</f>
        <v>Investimento</v>
      </c>
      <c r="Q36" s="187"/>
      <c r="R36" s="213">
        <v>0</v>
      </c>
      <c r="S36" s="52">
        <f>SUM(I35:J39)</f>
        <v>0</v>
      </c>
      <c r="T36" s="53">
        <f t="shared" si="5"/>
        <v>0</v>
      </c>
    </row>
    <row r="37" spans="2:20" ht="17.25" thickBot="1">
      <c r="B37" s="12" t="str">
        <f t="shared" si="1"/>
        <v>Estacionamento</v>
      </c>
      <c r="C37" s="5">
        <v>0</v>
      </c>
      <c r="D37" s="6">
        <v>0</v>
      </c>
      <c r="E37" s="12" t="str">
        <f t="shared" si="2"/>
        <v>Cinema</v>
      </c>
      <c r="F37" s="5">
        <v>0</v>
      </c>
      <c r="G37" s="6">
        <v>0</v>
      </c>
      <c r="H37" s="12" t="str">
        <f t="shared" si="3"/>
        <v>Previdência</v>
      </c>
      <c r="I37" s="5">
        <v>0</v>
      </c>
      <c r="J37" s="6">
        <v>0</v>
      </c>
      <c r="K37" s="12" t="str">
        <f t="shared" si="4"/>
        <v>-</v>
      </c>
      <c r="L37" s="5">
        <v>0</v>
      </c>
      <c r="M37" s="6">
        <v>0</v>
      </c>
      <c r="O37" s="184"/>
      <c r="P37" s="186" t="str">
        <f>K34</f>
        <v>Viagens</v>
      </c>
      <c r="Q37" s="187"/>
      <c r="R37" s="213">
        <v>0</v>
      </c>
      <c r="S37" s="52">
        <f>SUM(L35:M39)</f>
        <v>0</v>
      </c>
      <c r="T37" s="53">
        <f t="shared" si="5"/>
        <v>0</v>
      </c>
    </row>
    <row r="38" spans="2:20" ht="17.25" thickBot="1">
      <c r="B38" s="12" t="str">
        <f t="shared" si="1"/>
        <v>-</v>
      </c>
      <c r="C38" s="5">
        <v>0</v>
      </c>
      <c r="D38" s="6">
        <v>0</v>
      </c>
      <c r="E38" s="12" t="str">
        <f t="shared" si="2"/>
        <v>-</v>
      </c>
      <c r="F38" s="5">
        <v>0</v>
      </c>
      <c r="G38" s="6">
        <v>0</v>
      </c>
      <c r="H38" s="12" t="str">
        <f t="shared" si="3"/>
        <v>Renda Fixa</v>
      </c>
      <c r="I38" s="5">
        <v>0</v>
      </c>
      <c r="J38" s="6">
        <v>0</v>
      </c>
      <c r="K38" s="12" t="str">
        <f t="shared" si="4"/>
        <v>-</v>
      </c>
      <c r="L38" s="5">
        <v>0</v>
      </c>
      <c r="M38" s="6">
        <v>0</v>
      </c>
      <c r="O38" s="184"/>
      <c r="P38" s="186" t="str">
        <f>B40</f>
        <v>Prevenção</v>
      </c>
      <c r="Q38" s="187"/>
      <c r="R38" s="213">
        <v>0</v>
      </c>
      <c r="S38" s="52">
        <f>SUM(C41:D45)</f>
        <v>0</v>
      </c>
      <c r="T38" s="53">
        <f t="shared" si="5"/>
        <v>0</v>
      </c>
    </row>
    <row r="39" spans="2:20" ht="15.75" customHeight="1" thickBot="1">
      <c r="B39" s="12" t="str">
        <f t="shared" si="1"/>
        <v>-</v>
      </c>
      <c r="C39" s="5">
        <v>0</v>
      </c>
      <c r="D39" s="6">
        <v>0</v>
      </c>
      <c r="E39" s="12" t="str">
        <f t="shared" si="2"/>
        <v>-</v>
      </c>
      <c r="F39" s="5">
        <v>0</v>
      </c>
      <c r="G39" s="6">
        <v>0</v>
      </c>
      <c r="H39" s="12" t="str">
        <f t="shared" si="3"/>
        <v>-</v>
      </c>
      <c r="I39" s="5">
        <v>0</v>
      </c>
      <c r="J39" s="6">
        <v>0</v>
      </c>
      <c r="K39" s="12" t="str">
        <f t="shared" si="4"/>
        <v>-</v>
      </c>
      <c r="L39" s="5">
        <v>0</v>
      </c>
      <c r="M39" s="6">
        <v>0</v>
      </c>
      <c r="O39" s="184"/>
      <c r="P39" s="186" t="str">
        <f>E40</f>
        <v>Manutenção</v>
      </c>
      <c r="Q39" s="187"/>
      <c r="R39" s="213">
        <v>0</v>
      </c>
      <c r="S39" s="52">
        <f>SUM(F41:G45)</f>
        <v>0</v>
      </c>
      <c r="T39" s="53">
        <f t="shared" si="5"/>
        <v>0</v>
      </c>
    </row>
    <row r="40" spans="2:20" ht="15.75" customHeight="1" thickBot="1">
      <c r="B40" s="47" t="str">
        <f t="shared" si="1"/>
        <v>Prevenção</v>
      </c>
      <c r="C40" s="24" t="s">
        <v>32</v>
      </c>
      <c r="D40" s="25" t="s">
        <v>33</v>
      </c>
      <c r="E40" s="47" t="str">
        <f t="shared" si="2"/>
        <v>Manutenção</v>
      </c>
      <c r="F40" s="24" t="s">
        <v>32</v>
      </c>
      <c r="G40" s="25" t="s">
        <v>33</v>
      </c>
      <c r="H40" s="47" t="str">
        <f t="shared" si="3"/>
        <v>X</v>
      </c>
      <c r="I40" s="24" t="s">
        <v>32</v>
      </c>
      <c r="J40" s="25" t="s">
        <v>33</v>
      </c>
      <c r="K40" s="47" t="str">
        <f t="shared" si="4"/>
        <v>Outros</v>
      </c>
      <c r="L40" s="24" t="s">
        <v>32</v>
      </c>
      <c r="M40" s="25" t="s">
        <v>33</v>
      </c>
      <c r="O40" s="184"/>
      <c r="P40" s="186" t="str">
        <f>H40</f>
        <v>X</v>
      </c>
      <c r="Q40" s="187"/>
      <c r="R40" s="213">
        <v>0</v>
      </c>
      <c r="S40" s="52">
        <f>SUM(I41:J45)</f>
        <v>0</v>
      </c>
      <c r="T40" s="53">
        <f t="shared" si="5"/>
        <v>0</v>
      </c>
    </row>
    <row r="41" spans="2:20" ht="15.75" customHeight="1" thickBot="1">
      <c r="B41" s="12" t="str">
        <f t="shared" si="1"/>
        <v>Seguro saúde</v>
      </c>
      <c r="C41" s="5">
        <v>0</v>
      </c>
      <c r="D41" s="6">
        <v>0</v>
      </c>
      <c r="E41" s="22" t="str">
        <f t="shared" si="2"/>
        <v>Casa</v>
      </c>
      <c r="F41" s="5">
        <v>0</v>
      </c>
      <c r="G41" s="6">
        <v>0</v>
      </c>
      <c r="H41" s="12" t="str">
        <f t="shared" si="3"/>
        <v>-</v>
      </c>
      <c r="I41" s="5">
        <v>0</v>
      </c>
      <c r="J41" s="6">
        <v>0</v>
      </c>
      <c r="K41" s="12" t="str">
        <f t="shared" si="4"/>
        <v>-</v>
      </c>
      <c r="L41" s="5">
        <v>0</v>
      </c>
      <c r="M41" s="6">
        <v>0</v>
      </c>
      <c r="O41" s="185"/>
      <c r="P41" s="188" t="str">
        <f>K40</f>
        <v>Outros</v>
      </c>
      <c r="Q41" s="189"/>
      <c r="R41" s="215">
        <v>0</v>
      </c>
      <c r="S41" s="54">
        <f>SUM(L41:M45)</f>
        <v>0</v>
      </c>
      <c r="T41" s="55">
        <f t="shared" si="5"/>
        <v>0</v>
      </c>
    </row>
    <row r="42" spans="2:20" ht="15.75" customHeight="1" thickBot="1">
      <c r="B42" s="12" t="str">
        <f t="shared" si="1"/>
        <v>Plano de saúde</v>
      </c>
      <c r="C42" s="5">
        <v>0</v>
      </c>
      <c r="D42" s="6">
        <v>0</v>
      </c>
      <c r="E42" s="22" t="str">
        <f t="shared" si="2"/>
        <v>Carro</v>
      </c>
      <c r="F42" s="5">
        <v>0</v>
      </c>
      <c r="G42" s="6">
        <v>0</v>
      </c>
      <c r="H42" s="12" t="str">
        <f t="shared" si="3"/>
        <v>-</v>
      </c>
      <c r="I42" s="5">
        <v>0</v>
      </c>
      <c r="J42" s="6">
        <v>0</v>
      </c>
      <c r="K42" s="12" t="str">
        <f t="shared" si="4"/>
        <v>-</v>
      </c>
      <c r="L42" s="5">
        <v>0</v>
      </c>
      <c r="M42" s="6">
        <v>0</v>
      </c>
    </row>
    <row r="43" spans="2:20" ht="15.75" customHeight="1" thickBot="1">
      <c r="B43" s="12" t="str">
        <f t="shared" si="1"/>
        <v>-</v>
      </c>
      <c r="C43" s="5">
        <v>0</v>
      </c>
      <c r="D43" s="6">
        <v>0</v>
      </c>
      <c r="E43" s="22" t="str">
        <f t="shared" si="2"/>
        <v>-</v>
      </c>
      <c r="F43" s="5">
        <v>0</v>
      </c>
      <c r="G43" s="6">
        <v>0</v>
      </c>
      <c r="H43" s="12" t="str">
        <f t="shared" si="3"/>
        <v>-</v>
      </c>
      <c r="I43" s="5">
        <v>0</v>
      </c>
      <c r="J43" s="6">
        <v>0</v>
      </c>
      <c r="K43" s="12" t="str">
        <f t="shared" si="4"/>
        <v>-</v>
      </c>
      <c r="L43" s="5">
        <v>0</v>
      </c>
      <c r="M43" s="6">
        <v>0</v>
      </c>
    </row>
    <row r="44" spans="2:20" ht="15" customHeight="1" thickBot="1">
      <c r="B44" s="12" t="str">
        <f t="shared" si="1"/>
        <v>-</v>
      </c>
      <c r="C44" s="5">
        <v>0</v>
      </c>
      <c r="D44" s="6">
        <v>0</v>
      </c>
      <c r="E44" s="22" t="str">
        <f t="shared" si="2"/>
        <v>-</v>
      </c>
      <c r="F44" s="5">
        <v>0</v>
      </c>
      <c r="G44" s="6">
        <v>0</v>
      </c>
      <c r="H44" s="12" t="str">
        <f t="shared" si="3"/>
        <v>-</v>
      </c>
      <c r="I44" s="5">
        <v>0</v>
      </c>
      <c r="J44" s="6">
        <v>0</v>
      </c>
      <c r="K44" s="12" t="str">
        <f t="shared" si="4"/>
        <v>-</v>
      </c>
      <c r="L44" s="5">
        <v>0</v>
      </c>
      <c r="M44" s="6">
        <v>0</v>
      </c>
    </row>
    <row r="45" spans="2:20" ht="17.25" thickBot="1">
      <c r="B45" s="13" t="str">
        <f t="shared" si="1"/>
        <v>-</v>
      </c>
      <c r="C45" s="7">
        <v>0</v>
      </c>
      <c r="D45" s="8">
        <v>0</v>
      </c>
      <c r="E45" s="23" t="str">
        <f t="shared" si="2"/>
        <v>-</v>
      </c>
      <c r="F45" s="7">
        <v>0</v>
      </c>
      <c r="G45" s="8">
        <v>0</v>
      </c>
      <c r="H45" s="13" t="str">
        <f t="shared" si="3"/>
        <v>-</v>
      </c>
      <c r="I45" s="7">
        <v>0</v>
      </c>
      <c r="J45" s="8">
        <v>0</v>
      </c>
      <c r="K45" s="13" t="str">
        <f t="shared" si="4"/>
        <v>-</v>
      </c>
      <c r="L45" s="7">
        <v>0</v>
      </c>
      <c r="M45" s="8">
        <v>0</v>
      </c>
    </row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2.75" customHeight="1"/>
  </sheetData>
  <mergeCells count="30">
    <mergeCell ref="V16:X16"/>
    <mergeCell ref="V17:X20"/>
    <mergeCell ref="V21:X24"/>
    <mergeCell ref="V25:X25"/>
    <mergeCell ref="V26:X27"/>
    <mergeCell ref="P39:Q39"/>
    <mergeCell ref="P40:Q40"/>
    <mergeCell ref="P41:Q41"/>
    <mergeCell ref="O30:O41"/>
    <mergeCell ref="P30:Q30"/>
    <mergeCell ref="P31:Q31"/>
    <mergeCell ref="P32:Q32"/>
    <mergeCell ref="P33:Q33"/>
    <mergeCell ref="P34:Q34"/>
    <mergeCell ref="P35:Q35"/>
    <mergeCell ref="P36:Q36"/>
    <mergeCell ref="O6:O13"/>
    <mergeCell ref="S7:T11"/>
    <mergeCell ref="B27:M27"/>
    <mergeCell ref="P37:Q37"/>
    <mergeCell ref="P38:Q38"/>
    <mergeCell ref="B6:M7"/>
    <mergeCell ref="O18:O29"/>
    <mergeCell ref="P18:Q18"/>
    <mergeCell ref="P19:Q19"/>
    <mergeCell ref="P20:Q20"/>
    <mergeCell ref="P21:Q21"/>
    <mergeCell ref="P22:Q22"/>
    <mergeCell ref="P23:Q23"/>
    <mergeCell ref="P24:Q2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5:X56"/>
  <sheetViews>
    <sheetView showGridLines="0" topLeftCell="A15" zoomScaleNormal="100" workbookViewId="0">
      <selection activeCell="R16" sqref="R16:R41"/>
    </sheetView>
  </sheetViews>
  <sheetFormatPr defaultRowHeight="12.75"/>
  <cols>
    <col min="2" max="2" width="17.140625" customWidth="1"/>
    <col min="3" max="3" width="16.140625" customWidth="1"/>
    <col min="4" max="4" width="15" customWidth="1"/>
    <col min="5" max="5" width="17.140625" customWidth="1"/>
    <col min="6" max="7" width="11.7109375" customWidth="1"/>
    <col min="8" max="8" width="17.140625" customWidth="1"/>
    <col min="9" max="10" width="11.7109375" customWidth="1"/>
    <col min="11" max="11" width="17.140625" customWidth="1"/>
    <col min="12" max="13" width="11.7109375" customWidth="1"/>
    <col min="14" max="15" width="9.5703125" customWidth="1"/>
    <col min="16" max="16" width="11.7109375" customWidth="1"/>
    <col min="17" max="17" width="11.5703125" customWidth="1"/>
    <col min="18" max="18" width="15.28515625" customWidth="1"/>
    <col min="19" max="19" width="11.5703125" customWidth="1"/>
    <col min="20" max="20" width="11.42578125" customWidth="1"/>
    <col min="21" max="21" width="13.28515625" customWidth="1"/>
    <col min="22" max="22" width="11.140625" customWidth="1"/>
    <col min="23" max="23" width="11.42578125" customWidth="1"/>
    <col min="24" max="24" width="10.85546875" customWidth="1"/>
  </cols>
  <sheetData>
    <row r="5" spans="2:24" ht="13.5" thickBot="1"/>
    <row r="6" spans="2:24" ht="17.25" thickBot="1">
      <c r="B6" s="174" t="s">
        <v>15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O6" s="171" t="s">
        <v>13</v>
      </c>
      <c r="P6" s="14" t="s">
        <v>27</v>
      </c>
      <c r="Q6" s="39">
        <v>10000</v>
      </c>
      <c r="R6" s="62"/>
      <c r="V6" s="35" t="s">
        <v>28</v>
      </c>
      <c r="W6" s="36" t="s">
        <v>29</v>
      </c>
      <c r="X6" s="37" t="s">
        <v>14</v>
      </c>
    </row>
    <row r="7" spans="2:24" ht="17.25" thickBot="1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O7" s="172"/>
      <c r="P7" s="4" t="s">
        <v>38</v>
      </c>
      <c r="Q7" s="40"/>
      <c r="R7" s="62"/>
      <c r="S7" s="192" t="s">
        <v>21</v>
      </c>
      <c r="T7" s="193"/>
      <c r="U7" s="71" t="str">
        <f>H15</f>
        <v>Day Trade</v>
      </c>
      <c r="V7" s="138">
        <f>Junho!X7</f>
        <v>0</v>
      </c>
      <c r="W7" s="139"/>
      <c r="X7" s="140"/>
    </row>
    <row r="8" spans="2:24" ht="18.75" thickBot="1">
      <c r="B8" s="46" t="s">
        <v>31</v>
      </c>
      <c r="C8" s="24" t="s">
        <v>32</v>
      </c>
      <c r="D8" s="25" t="s">
        <v>33</v>
      </c>
      <c r="E8" s="47" t="s">
        <v>34</v>
      </c>
      <c r="F8" s="24" t="s">
        <v>32</v>
      </c>
      <c r="G8" s="25" t="s">
        <v>33</v>
      </c>
      <c r="H8" s="47" t="s">
        <v>35</v>
      </c>
      <c r="I8" s="24" t="s">
        <v>32</v>
      </c>
      <c r="J8" s="25" t="s">
        <v>33</v>
      </c>
      <c r="K8" s="47" t="s">
        <v>36</v>
      </c>
      <c r="L8" s="24" t="s">
        <v>32</v>
      </c>
      <c r="M8" s="25" t="s">
        <v>33</v>
      </c>
      <c r="O8" s="172"/>
      <c r="P8" s="4" t="s">
        <v>37</v>
      </c>
      <c r="Q8" s="40"/>
      <c r="R8" s="62"/>
      <c r="S8" s="194"/>
      <c r="T8" s="195"/>
      <c r="U8" s="45" t="str">
        <f>H16</f>
        <v>Ações</v>
      </c>
      <c r="V8" s="124">
        <f>Junho!X8</f>
        <v>0</v>
      </c>
      <c r="W8" s="43"/>
      <c r="X8" s="141"/>
    </row>
    <row r="9" spans="2:24" ht="17.25" thickBot="1">
      <c r="B9" s="10" t="s">
        <v>38</v>
      </c>
      <c r="C9" s="5">
        <v>0</v>
      </c>
      <c r="D9" s="6">
        <v>0</v>
      </c>
      <c r="E9" s="11" t="s">
        <v>39</v>
      </c>
      <c r="F9" s="5">
        <v>0</v>
      </c>
      <c r="G9" s="6">
        <v>0</v>
      </c>
      <c r="H9" s="11" t="s">
        <v>40</v>
      </c>
      <c r="I9" s="5">
        <v>0</v>
      </c>
      <c r="J9" s="6">
        <v>0</v>
      </c>
      <c r="K9" s="11" t="s">
        <v>41</v>
      </c>
      <c r="L9" s="5">
        <v>0</v>
      </c>
      <c r="M9" s="6">
        <v>0</v>
      </c>
      <c r="O9" s="172"/>
      <c r="P9" s="4" t="s">
        <v>42</v>
      </c>
      <c r="Q9" s="40"/>
      <c r="R9" s="62"/>
      <c r="S9" s="194"/>
      <c r="T9" s="195"/>
      <c r="U9" s="45" t="str">
        <f>H17</f>
        <v>Previdência</v>
      </c>
      <c r="V9" s="124">
        <f>Junho!X9</f>
        <v>0</v>
      </c>
      <c r="W9" s="43"/>
      <c r="X9" s="141"/>
    </row>
    <row r="10" spans="2:24" ht="17.25" thickBot="1">
      <c r="B10" s="11" t="s">
        <v>43</v>
      </c>
      <c r="C10" s="5">
        <v>0</v>
      </c>
      <c r="D10" s="6">
        <v>0</v>
      </c>
      <c r="E10" s="11" t="s">
        <v>44</v>
      </c>
      <c r="F10" s="5">
        <v>0</v>
      </c>
      <c r="G10" s="6">
        <v>0</v>
      </c>
      <c r="H10" s="11" t="s">
        <v>45</v>
      </c>
      <c r="I10" s="5">
        <v>0</v>
      </c>
      <c r="J10" s="6">
        <v>0</v>
      </c>
      <c r="K10" s="11" t="s">
        <v>46</v>
      </c>
      <c r="L10" s="5">
        <v>0</v>
      </c>
      <c r="M10" s="6">
        <v>0</v>
      </c>
      <c r="O10" s="172"/>
      <c r="P10" s="4" t="s">
        <v>47</v>
      </c>
      <c r="Q10" s="40"/>
      <c r="R10" s="62"/>
      <c r="S10" s="194"/>
      <c r="T10" s="195"/>
      <c r="U10" s="45" t="str">
        <f>H18</f>
        <v>Renda Fixa</v>
      </c>
      <c r="V10" s="124">
        <f>Junho!X10</f>
        <v>0</v>
      </c>
      <c r="W10" s="43"/>
      <c r="X10" s="141"/>
    </row>
    <row r="11" spans="2:24" ht="17.25" thickBot="1">
      <c r="B11" s="11" t="s">
        <v>48</v>
      </c>
      <c r="C11" s="5">
        <v>0</v>
      </c>
      <c r="D11" s="6">
        <v>0</v>
      </c>
      <c r="E11" s="11" t="s">
        <v>49</v>
      </c>
      <c r="F11" s="5">
        <v>0</v>
      </c>
      <c r="G11" s="6">
        <v>0</v>
      </c>
      <c r="H11" s="34" t="s">
        <v>50</v>
      </c>
      <c r="I11" s="5">
        <v>0</v>
      </c>
      <c r="J11" s="6">
        <v>0</v>
      </c>
      <c r="K11" s="11" t="s">
        <v>50</v>
      </c>
      <c r="L11" s="5">
        <v>0</v>
      </c>
      <c r="M11" s="6">
        <v>0</v>
      </c>
      <c r="O11" s="172"/>
      <c r="P11" s="4" t="s">
        <v>51</v>
      </c>
      <c r="Q11" s="40"/>
      <c r="R11" s="62"/>
      <c r="S11" s="196"/>
      <c r="T11" s="197"/>
      <c r="U11" s="73" t="str">
        <f>H19</f>
        <v>-</v>
      </c>
      <c r="V11" s="128">
        <f>Junho!X11</f>
        <v>0</v>
      </c>
      <c r="W11" s="129"/>
      <c r="X11" s="142"/>
    </row>
    <row r="12" spans="2:24" ht="17.25" thickBot="1">
      <c r="B12" s="11" t="s">
        <v>52</v>
      </c>
      <c r="C12" s="5">
        <v>0</v>
      </c>
      <c r="D12" s="6">
        <v>0</v>
      </c>
      <c r="E12" s="12" t="s">
        <v>50</v>
      </c>
      <c r="F12" s="5">
        <v>0</v>
      </c>
      <c r="G12" s="6">
        <v>0</v>
      </c>
      <c r="H12" s="34" t="s">
        <v>50</v>
      </c>
      <c r="I12" s="5">
        <v>0</v>
      </c>
      <c r="J12" s="6">
        <v>0</v>
      </c>
      <c r="K12" s="11" t="s">
        <v>50</v>
      </c>
      <c r="L12" s="5">
        <v>0</v>
      </c>
      <c r="M12" s="6">
        <v>0</v>
      </c>
      <c r="O12" s="172"/>
      <c r="P12" s="4" t="s">
        <v>53</v>
      </c>
      <c r="Q12" s="40"/>
      <c r="R12" s="62"/>
    </row>
    <row r="13" spans="2:24" ht="16.5" customHeight="1" thickBot="1">
      <c r="B13" s="11" t="s">
        <v>54</v>
      </c>
      <c r="C13" s="5">
        <v>0</v>
      </c>
      <c r="D13" s="6">
        <v>0</v>
      </c>
      <c r="E13" s="12" t="s">
        <v>50</v>
      </c>
      <c r="F13" s="5">
        <v>0</v>
      </c>
      <c r="G13" s="6">
        <v>0</v>
      </c>
      <c r="H13" s="11" t="s">
        <v>50</v>
      </c>
      <c r="I13" s="5">
        <v>0</v>
      </c>
      <c r="J13" s="6">
        <v>0</v>
      </c>
      <c r="K13" s="11" t="s">
        <v>50</v>
      </c>
      <c r="L13" s="5">
        <v>0</v>
      </c>
      <c r="M13" s="6">
        <v>0</v>
      </c>
      <c r="O13" s="173"/>
      <c r="P13" s="16" t="s">
        <v>14</v>
      </c>
      <c r="Q13" s="41">
        <f>SUM(Q6:Q12)</f>
        <v>10000</v>
      </c>
      <c r="R13" s="62"/>
    </row>
    <row r="14" spans="2:24" ht="18.75" thickBot="1">
      <c r="B14" s="47" t="s">
        <v>55</v>
      </c>
      <c r="C14" s="24" t="s">
        <v>32</v>
      </c>
      <c r="D14" s="25" t="s">
        <v>33</v>
      </c>
      <c r="E14" s="47" t="s">
        <v>56</v>
      </c>
      <c r="F14" s="24" t="s">
        <v>32</v>
      </c>
      <c r="G14" s="25" t="s">
        <v>33</v>
      </c>
      <c r="H14" s="47" t="s">
        <v>57</v>
      </c>
      <c r="I14" s="24" t="s">
        <v>32</v>
      </c>
      <c r="J14" s="25" t="s">
        <v>33</v>
      </c>
      <c r="K14" s="47" t="s">
        <v>58</v>
      </c>
      <c r="L14" s="24" t="s">
        <v>32</v>
      </c>
      <c r="M14" s="25" t="s">
        <v>33</v>
      </c>
    </row>
    <row r="15" spans="2:24" ht="17.25" thickBot="1">
      <c r="B15" s="11" t="s">
        <v>59</v>
      </c>
      <c r="C15" s="5">
        <v>0</v>
      </c>
      <c r="D15" s="6">
        <v>0</v>
      </c>
      <c r="E15" s="12" t="s">
        <v>60</v>
      </c>
      <c r="F15" s="5">
        <v>0</v>
      </c>
      <c r="G15" s="6">
        <v>0</v>
      </c>
      <c r="H15" s="12" t="s">
        <v>61</v>
      </c>
      <c r="I15" s="5">
        <v>0</v>
      </c>
      <c r="J15" s="6">
        <v>0</v>
      </c>
      <c r="K15" s="12" t="s">
        <v>50</v>
      </c>
      <c r="L15" s="5">
        <v>0</v>
      </c>
      <c r="M15" s="6">
        <v>0</v>
      </c>
    </row>
    <row r="16" spans="2:24" ht="20.25" thickBot="1">
      <c r="B16" s="11" t="s">
        <v>62</v>
      </c>
      <c r="C16" s="5">
        <v>0</v>
      </c>
      <c r="D16" s="6">
        <v>0</v>
      </c>
      <c r="E16" s="12" t="s">
        <v>63</v>
      </c>
      <c r="F16" s="5">
        <v>0</v>
      </c>
      <c r="G16" s="6">
        <v>0</v>
      </c>
      <c r="H16" s="12" t="s">
        <v>64</v>
      </c>
      <c r="I16" s="5">
        <v>0</v>
      </c>
      <c r="J16" s="6">
        <v>0</v>
      </c>
      <c r="K16" s="12" t="s">
        <v>50</v>
      </c>
      <c r="L16" s="5">
        <v>0</v>
      </c>
      <c r="M16" s="6">
        <v>0</v>
      </c>
      <c r="P16" s="17" t="s">
        <v>65</v>
      </c>
      <c r="Q16" s="65">
        <f>Q13</f>
        <v>10000</v>
      </c>
      <c r="R16" s="217" t="s">
        <v>66</v>
      </c>
      <c r="S16" s="14" t="s">
        <v>67</v>
      </c>
      <c r="T16" s="15" t="s">
        <v>68</v>
      </c>
      <c r="V16" s="203" t="s">
        <v>69</v>
      </c>
      <c r="W16" s="203"/>
      <c r="X16" s="203"/>
    </row>
    <row r="17" spans="2:24" ht="17.25" thickBot="1">
      <c r="B17" s="11" t="s">
        <v>70</v>
      </c>
      <c r="C17" s="5">
        <v>0</v>
      </c>
      <c r="D17" s="6">
        <v>0</v>
      </c>
      <c r="E17" s="12" t="s">
        <v>71</v>
      </c>
      <c r="F17" s="5">
        <v>0</v>
      </c>
      <c r="G17" s="6">
        <v>0</v>
      </c>
      <c r="H17" s="12" t="s">
        <v>72</v>
      </c>
      <c r="I17" s="5">
        <v>0</v>
      </c>
      <c r="J17" s="6">
        <v>0</v>
      </c>
      <c r="K17" s="12" t="s">
        <v>50</v>
      </c>
      <c r="L17" s="5">
        <v>0</v>
      </c>
      <c r="M17" s="6">
        <v>0</v>
      </c>
      <c r="P17" s="18" t="s">
        <v>73</v>
      </c>
      <c r="Q17" s="19">
        <f>Q16-S17</f>
        <v>10000</v>
      </c>
      <c r="R17" s="211">
        <f>SUM(R18:R29)</f>
        <v>6150</v>
      </c>
      <c r="S17" s="20">
        <f>SUM(S18:S29)</f>
        <v>0</v>
      </c>
      <c r="T17" s="21">
        <f t="shared" ref="T17:T29" si="0">R17-S17</f>
        <v>6150</v>
      </c>
      <c r="V17" s="208" t="s">
        <v>74</v>
      </c>
      <c r="W17" s="208"/>
      <c r="X17" s="208"/>
    </row>
    <row r="18" spans="2:24" ht="17.25" thickBot="1">
      <c r="B18" s="12" t="s">
        <v>50</v>
      </c>
      <c r="C18" s="5">
        <v>0</v>
      </c>
      <c r="D18" s="6">
        <v>0</v>
      </c>
      <c r="E18" s="12" t="s">
        <v>50</v>
      </c>
      <c r="F18" s="5">
        <v>0</v>
      </c>
      <c r="G18" s="6">
        <v>0</v>
      </c>
      <c r="H18" s="12" t="s">
        <v>75</v>
      </c>
      <c r="I18" s="5">
        <v>0</v>
      </c>
      <c r="J18" s="6">
        <v>0</v>
      </c>
      <c r="K18" s="12" t="s">
        <v>50</v>
      </c>
      <c r="L18" s="5">
        <v>0</v>
      </c>
      <c r="M18" s="6">
        <v>0</v>
      </c>
      <c r="O18" s="183" t="s">
        <v>15</v>
      </c>
      <c r="P18" s="200" t="str">
        <f>B8</f>
        <v>Habitação</v>
      </c>
      <c r="Q18" s="201"/>
      <c r="R18" s="212">
        <v>300</v>
      </c>
      <c r="S18" s="49">
        <f>SUM(C9:D13)</f>
        <v>0</v>
      </c>
      <c r="T18" s="50">
        <f t="shared" si="0"/>
        <v>300</v>
      </c>
      <c r="V18" s="208"/>
      <c r="W18" s="208"/>
      <c r="X18" s="208"/>
    </row>
    <row r="19" spans="2:24" ht="17.25" thickBot="1">
      <c r="B19" s="12" t="s">
        <v>50</v>
      </c>
      <c r="C19" s="5">
        <v>0</v>
      </c>
      <c r="D19" s="6">
        <v>0</v>
      </c>
      <c r="E19" s="12" t="s">
        <v>50</v>
      </c>
      <c r="F19" s="5">
        <v>0</v>
      </c>
      <c r="G19" s="6">
        <v>0</v>
      </c>
      <c r="H19" s="12" t="s">
        <v>50</v>
      </c>
      <c r="I19" s="5">
        <v>0</v>
      </c>
      <c r="J19" s="6">
        <v>0</v>
      </c>
      <c r="K19" s="12" t="s">
        <v>50</v>
      </c>
      <c r="L19" s="5">
        <v>0</v>
      </c>
      <c r="M19" s="6">
        <v>0</v>
      </c>
      <c r="O19" s="184"/>
      <c r="P19" s="198" t="str">
        <f>E8</f>
        <v>Educação</v>
      </c>
      <c r="Q19" s="199"/>
      <c r="R19" s="213">
        <v>1500</v>
      </c>
      <c r="S19" s="42">
        <f>SUM(F9:G13)</f>
        <v>0</v>
      </c>
      <c r="T19" s="51">
        <f t="shared" si="0"/>
        <v>1500</v>
      </c>
      <c r="V19" s="208"/>
      <c r="W19" s="208"/>
      <c r="X19" s="208"/>
    </row>
    <row r="20" spans="2:24" ht="18.75" thickBot="1">
      <c r="B20" s="47" t="s">
        <v>76</v>
      </c>
      <c r="C20" s="24" t="s">
        <v>32</v>
      </c>
      <c r="D20" s="25" t="s">
        <v>33</v>
      </c>
      <c r="E20" s="47" t="s">
        <v>77</v>
      </c>
      <c r="F20" s="24" t="s">
        <v>32</v>
      </c>
      <c r="G20" s="25" t="s">
        <v>33</v>
      </c>
      <c r="H20" s="47" t="s">
        <v>78</v>
      </c>
      <c r="I20" s="24" t="s">
        <v>32</v>
      </c>
      <c r="J20" s="25" t="s">
        <v>33</v>
      </c>
      <c r="K20" s="47" t="s">
        <v>53</v>
      </c>
      <c r="L20" s="24" t="s">
        <v>32</v>
      </c>
      <c r="M20" s="25" t="s">
        <v>33</v>
      </c>
      <c r="O20" s="184"/>
      <c r="P20" s="198" t="str">
        <f>H8</f>
        <v>Saúde</v>
      </c>
      <c r="Q20" s="199"/>
      <c r="R20" s="213">
        <v>150</v>
      </c>
      <c r="S20" s="42">
        <f>SUM(I9:J13)</f>
        <v>0</v>
      </c>
      <c r="T20" s="51">
        <f t="shared" si="0"/>
        <v>150</v>
      </c>
      <c r="V20" s="208"/>
      <c r="W20" s="208"/>
      <c r="X20" s="208"/>
    </row>
    <row r="21" spans="2:24" ht="17.25" thickBot="1">
      <c r="B21" s="11" t="s">
        <v>79</v>
      </c>
      <c r="C21" s="5">
        <v>0</v>
      </c>
      <c r="D21" s="6">
        <v>0</v>
      </c>
      <c r="E21" s="22" t="s">
        <v>80</v>
      </c>
      <c r="F21" s="5">
        <v>0</v>
      </c>
      <c r="G21" s="6">
        <v>0</v>
      </c>
      <c r="H21" s="12" t="s">
        <v>50</v>
      </c>
      <c r="I21" s="5">
        <v>0</v>
      </c>
      <c r="J21" s="6">
        <v>0</v>
      </c>
      <c r="K21" s="12" t="s">
        <v>50</v>
      </c>
      <c r="L21" s="5">
        <v>0</v>
      </c>
      <c r="M21" s="6">
        <v>0</v>
      </c>
      <c r="O21" s="184"/>
      <c r="P21" s="198" t="str">
        <f>K8</f>
        <v>Impostos</v>
      </c>
      <c r="Q21" s="199"/>
      <c r="R21" s="213">
        <v>600</v>
      </c>
      <c r="S21" s="42">
        <f>SUM(L9:M13)</f>
        <v>0</v>
      </c>
      <c r="T21" s="51">
        <f t="shared" si="0"/>
        <v>600</v>
      </c>
      <c r="V21" s="208" t="s">
        <v>86</v>
      </c>
      <c r="W21" s="208"/>
      <c r="X21" s="208"/>
    </row>
    <row r="22" spans="2:24" ht="17.25" thickBot="1">
      <c r="B22" s="11" t="s">
        <v>82</v>
      </c>
      <c r="C22" s="5">
        <v>0</v>
      </c>
      <c r="D22" s="6">
        <v>0</v>
      </c>
      <c r="E22" s="22" t="s">
        <v>83</v>
      </c>
      <c r="F22" s="5">
        <v>0</v>
      </c>
      <c r="G22" s="6">
        <v>0</v>
      </c>
      <c r="H22" s="12" t="s">
        <v>50</v>
      </c>
      <c r="I22" s="5">
        <v>0</v>
      </c>
      <c r="J22" s="6">
        <v>0</v>
      </c>
      <c r="K22" s="12" t="s">
        <v>50</v>
      </c>
      <c r="L22" s="5">
        <v>0</v>
      </c>
      <c r="M22" s="6">
        <v>0</v>
      </c>
      <c r="O22" s="184"/>
      <c r="P22" s="198" t="str">
        <f>B14</f>
        <v>Transporte</v>
      </c>
      <c r="Q22" s="199"/>
      <c r="R22" s="213">
        <v>200</v>
      </c>
      <c r="S22" s="42">
        <f>SUM(C15:D19)</f>
        <v>0</v>
      </c>
      <c r="T22" s="51">
        <f t="shared" si="0"/>
        <v>200</v>
      </c>
      <c r="V22" s="208"/>
      <c r="W22" s="208"/>
      <c r="X22" s="208"/>
    </row>
    <row r="23" spans="2:24" ht="17.25" customHeight="1" thickBot="1">
      <c r="B23" s="12" t="s">
        <v>50</v>
      </c>
      <c r="C23" s="5">
        <v>0</v>
      </c>
      <c r="D23" s="6">
        <v>0</v>
      </c>
      <c r="E23" s="22" t="s">
        <v>50</v>
      </c>
      <c r="F23" s="5">
        <v>0</v>
      </c>
      <c r="G23" s="6">
        <v>0</v>
      </c>
      <c r="H23" s="12" t="s">
        <v>50</v>
      </c>
      <c r="I23" s="5">
        <v>0</v>
      </c>
      <c r="J23" s="6">
        <v>0</v>
      </c>
      <c r="K23" s="12" t="s">
        <v>50</v>
      </c>
      <c r="L23" s="5">
        <v>0</v>
      </c>
      <c r="M23" s="6">
        <v>0</v>
      </c>
      <c r="O23" s="184"/>
      <c r="P23" s="198" t="str">
        <f>E14</f>
        <v>Entretenimento</v>
      </c>
      <c r="Q23" s="199"/>
      <c r="R23" s="213">
        <v>260</v>
      </c>
      <c r="S23" s="42">
        <f>SUM(F15:G19)</f>
        <v>0</v>
      </c>
      <c r="T23" s="51">
        <f t="shared" si="0"/>
        <v>260</v>
      </c>
      <c r="V23" s="208"/>
      <c r="W23" s="208"/>
      <c r="X23" s="208"/>
    </row>
    <row r="24" spans="2:24" ht="17.25" thickBot="1">
      <c r="B24" s="12" t="s">
        <v>50</v>
      </c>
      <c r="C24" s="5">
        <v>0</v>
      </c>
      <c r="D24" s="6">
        <v>0</v>
      </c>
      <c r="E24" s="22" t="s">
        <v>50</v>
      </c>
      <c r="F24" s="5">
        <v>0</v>
      </c>
      <c r="G24" s="6">
        <v>0</v>
      </c>
      <c r="H24" s="12" t="s">
        <v>50</v>
      </c>
      <c r="I24" s="5">
        <v>0</v>
      </c>
      <c r="J24" s="6">
        <v>0</v>
      </c>
      <c r="K24" s="12" t="s">
        <v>50</v>
      </c>
      <c r="L24" s="5">
        <v>0</v>
      </c>
      <c r="M24" s="6">
        <v>0</v>
      </c>
      <c r="O24" s="184"/>
      <c r="P24" s="198" t="str">
        <f>H14</f>
        <v>Investimento</v>
      </c>
      <c r="Q24" s="199"/>
      <c r="R24" s="213">
        <v>40</v>
      </c>
      <c r="S24" s="42">
        <f>SUM(I15:J19)</f>
        <v>0</v>
      </c>
      <c r="T24" s="51">
        <f t="shared" si="0"/>
        <v>40</v>
      </c>
      <c r="V24" s="208"/>
      <c r="W24" s="208"/>
      <c r="X24" s="208"/>
    </row>
    <row r="25" spans="2:24" ht="17.25" customHeight="1" thickBot="1">
      <c r="B25" s="13" t="s">
        <v>50</v>
      </c>
      <c r="C25" s="7">
        <v>0</v>
      </c>
      <c r="D25" s="8">
        <v>0</v>
      </c>
      <c r="E25" s="23" t="s">
        <v>50</v>
      </c>
      <c r="F25" s="7">
        <v>0</v>
      </c>
      <c r="G25" s="8">
        <v>0</v>
      </c>
      <c r="H25" s="13" t="s">
        <v>50</v>
      </c>
      <c r="I25" s="7">
        <v>0</v>
      </c>
      <c r="J25" s="8">
        <v>0</v>
      </c>
      <c r="K25" s="13" t="s">
        <v>50</v>
      </c>
      <c r="L25" s="7">
        <v>0</v>
      </c>
      <c r="M25" s="8">
        <v>0</v>
      </c>
      <c r="N25" s="48"/>
      <c r="O25" s="184"/>
      <c r="P25" s="58" t="str">
        <f>K14</f>
        <v>Viagens</v>
      </c>
      <c r="Q25" s="59"/>
      <c r="R25" s="214">
        <v>2500</v>
      </c>
      <c r="S25" s="52">
        <f>SUM(L15:M19)</f>
        <v>0</v>
      </c>
      <c r="T25" s="53">
        <f t="shared" si="0"/>
        <v>2500</v>
      </c>
      <c r="V25" s="209" t="s">
        <v>87</v>
      </c>
      <c r="W25" s="209"/>
      <c r="X25" s="209"/>
    </row>
    <row r="26" spans="2:24" ht="17.25" thickBot="1">
      <c r="G26" s="9"/>
      <c r="N26" s="38"/>
      <c r="O26" s="184"/>
      <c r="P26" s="58" t="str">
        <f>B20</f>
        <v>Prevenção</v>
      </c>
      <c r="Q26" s="59"/>
      <c r="R26" s="214">
        <v>600</v>
      </c>
      <c r="S26" s="52">
        <f>SUM(C21:D25)</f>
        <v>0</v>
      </c>
      <c r="T26" s="53">
        <f t="shared" si="0"/>
        <v>600</v>
      </c>
      <c r="V26" s="208" t="s">
        <v>85</v>
      </c>
      <c r="W26" s="208"/>
      <c r="X26" s="208"/>
    </row>
    <row r="27" spans="2:24" ht="27.75" thickBot="1">
      <c r="B27" s="180" t="s">
        <v>18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O27" s="184"/>
      <c r="P27" s="58" t="str">
        <f>E20</f>
        <v>Manutenção</v>
      </c>
      <c r="Q27" s="59"/>
      <c r="R27" s="214">
        <v>0</v>
      </c>
      <c r="S27" s="52">
        <f>SUM(F21:G25)</f>
        <v>0</v>
      </c>
      <c r="T27" s="53">
        <f t="shared" si="0"/>
        <v>0</v>
      </c>
      <c r="V27" s="208"/>
      <c r="W27" s="208"/>
      <c r="X27" s="208"/>
    </row>
    <row r="28" spans="2:24" ht="18.75" thickBot="1">
      <c r="B28" s="46" t="str">
        <f t="shared" ref="B28:B45" si="1">B8</f>
        <v>Habitação</v>
      </c>
      <c r="C28" s="24" t="s">
        <v>32</v>
      </c>
      <c r="D28" s="25" t="s">
        <v>33</v>
      </c>
      <c r="E28" s="47" t="str">
        <f t="shared" ref="E28:E45" si="2">E8</f>
        <v>Educação</v>
      </c>
      <c r="F28" s="24" t="s">
        <v>32</v>
      </c>
      <c r="G28" s="25" t="s">
        <v>33</v>
      </c>
      <c r="H28" s="47" t="str">
        <f t="shared" ref="H28:H45" si="3">H8</f>
        <v>Saúde</v>
      </c>
      <c r="I28" s="24" t="s">
        <v>32</v>
      </c>
      <c r="J28" s="25" t="s">
        <v>33</v>
      </c>
      <c r="K28" s="47" t="str">
        <f t="shared" ref="K28:K45" si="4">K8</f>
        <v>Impostos</v>
      </c>
      <c r="L28" s="24" t="s">
        <v>32</v>
      </c>
      <c r="M28" s="25" t="s">
        <v>33</v>
      </c>
      <c r="O28" s="184"/>
      <c r="P28" s="58" t="str">
        <f>H20</f>
        <v>X</v>
      </c>
      <c r="Q28" s="59"/>
      <c r="R28" s="214">
        <v>0</v>
      </c>
      <c r="S28" s="52">
        <f>SUM(I21:J25)</f>
        <v>0</v>
      </c>
      <c r="T28" s="53">
        <f t="shared" si="0"/>
        <v>0</v>
      </c>
    </row>
    <row r="29" spans="2:24" ht="19.5" customHeight="1" thickBot="1">
      <c r="B29" s="10" t="str">
        <f t="shared" si="1"/>
        <v>Aluguel</v>
      </c>
      <c r="C29" s="5">
        <v>0</v>
      </c>
      <c r="D29" s="6">
        <v>0</v>
      </c>
      <c r="E29" s="12" t="str">
        <f t="shared" si="2"/>
        <v>Colégio</v>
      </c>
      <c r="F29" s="5">
        <v>0</v>
      </c>
      <c r="G29" s="6">
        <v>0</v>
      </c>
      <c r="H29" s="12" t="str">
        <f t="shared" si="3"/>
        <v>Médico</v>
      </c>
      <c r="I29" s="5">
        <v>0</v>
      </c>
      <c r="J29" s="6">
        <v>0</v>
      </c>
      <c r="K29" s="12" t="str">
        <f t="shared" si="4"/>
        <v>IPTU</v>
      </c>
      <c r="L29" s="5">
        <v>0</v>
      </c>
      <c r="M29" s="6">
        <v>0</v>
      </c>
      <c r="O29" s="185"/>
      <c r="P29" s="60" t="str">
        <f>K20</f>
        <v>Outros</v>
      </c>
      <c r="Q29" s="61"/>
      <c r="R29" s="215">
        <v>0</v>
      </c>
      <c r="S29" s="54">
        <f>SUM(L21:M25)</f>
        <v>0</v>
      </c>
      <c r="T29" s="55">
        <f t="shared" si="0"/>
        <v>0</v>
      </c>
    </row>
    <row r="30" spans="2:24" ht="18.75" customHeight="1" thickBot="1">
      <c r="B30" s="11" t="str">
        <f t="shared" si="1"/>
        <v>Condomínio</v>
      </c>
      <c r="C30" s="5">
        <v>0</v>
      </c>
      <c r="D30" s="6">
        <v>0</v>
      </c>
      <c r="E30" s="12" t="str">
        <f t="shared" si="2"/>
        <v>Faculdade</v>
      </c>
      <c r="F30" s="5">
        <v>0</v>
      </c>
      <c r="G30" s="6">
        <v>0</v>
      </c>
      <c r="H30" s="12" t="str">
        <f t="shared" si="3"/>
        <v>Dentista</v>
      </c>
      <c r="I30" s="5">
        <v>0</v>
      </c>
      <c r="J30" s="6">
        <v>0</v>
      </c>
      <c r="K30" s="12" t="str">
        <f t="shared" si="4"/>
        <v>IPVA</v>
      </c>
      <c r="L30" s="5">
        <v>0</v>
      </c>
      <c r="M30" s="6">
        <v>0</v>
      </c>
      <c r="O30" s="183" t="s">
        <v>18</v>
      </c>
      <c r="P30" s="190" t="str">
        <f>B28</f>
        <v>Habitação</v>
      </c>
      <c r="Q30" s="191"/>
      <c r="R30" s="216">
        <v>0</v>
      </c>
      <c r="S30" s="56">
        <f>SUM(C29:D33)</f>
        <v>0</v>
      </c>
      <c r="T30" s="57">
        <f t="shared" ref="T30:T41" si="5">R30-S30</f>
        <v>0</v>
      </c>
    </row>
    <row r="31" spans="2:24" ht="17.25" thickBot="1">
      <c r="B31" s="11" t="str">
        <f t="shared" si="1"/>
        <v>Prestação da casa</v>
      </c>
      <c r="C31" s="5">
        <v>0</v>
      </c>
      <c r="D31" s="6">
        <v>0</v>
      </c>
      <c r="E31" s="12" t="str">
        <f t="shared" si="2"/>
        <v>Curso</v>
      </c>
      <c r="F31" s="5">
        <v>0</v>
      </c>
      <c r="G31" s="6">
        <v>0</v>
      </c>
      <c r="H31" s="12" t="str">
        <f t="shared" si="3"/>
        <v>-</v>
      </c>
      <c r="I31" s="5">
        <v>0</v>
      </c>
      <c r="J31" s="6">
        <v>0</v>
      </c>
      <c r="K31" s="12" t="str">
        <f t="shared" si="4"/>
        <v>-</v>
      </c>
      <c r="L31" s="5">
        <v>0</v>
      </c>
      <c r="M31" s="6">
        <v>0</v>
      </c>
      <c r="O31" s="184"/>
      <c r="P31" s="186" t="str">
        <f>E28</f>
        <v>Educação</v>
      </c>
      <c r="Q31" s="187"/>
      <c r="R31" s="213">
        <v>0</v>
      </c>
      <c r="S31" s="52">
        <f>SUM(F29:G33)</f>
        <v>0</v>
      </c>
      <c r="T31" s="53">
        <f t="shared" si="5"/>
        <v>0</v>
      </c>
    </row>
    <row r="32" spans="2:24" ht="17.25" thickBot="1">
      <c r="B32" s="11" t="str">
        <f t="shared" si="1"/>
        <v>Seguro da Casa</v>
      </c>
      <c r="C32" s="5">
        <v>0</v>
      </c>
      <c r="D32" s="6">
        <v>0</v>
      </c>
      <c r="E32" s="12" t="str">
        <f t="shared" si="2"/>
        <v>-</v>
      </c>
      <c r="F32" s="5">
        <v>0</v>
      </c>
      <c r="G32" s="6">
        <v>0</v>
      </c>
      <c r="H32" s="12" t="str">
        <f t="shared" si="3"/>
        <v>-</v>
      </c>
      <c r="I32" s="5">
        <v>0</v>
      </c>
      <c r="J32" s="6">
        <v>0</v>
      </c>
      <c r="K32" s="12" t="str">
        <f t="shared" si="4"/>
        <v>-</v>
      </c>
      <c r="L32" s="5">
        <v>0</v>
      </c>
      <c r="M32" s="6">
        <v>0</v>
      </c>
      <c r="O32" s="184"/>
      <c r="P32" s="186" t="str">
        <f>H28</f>
        <v>Saúde</v>
      </c>
      <c r="Q32" s="187"/>
      <c r="R32" s="213">
        <v>0</v>
      </c>
      <c r="S32" s="52">
        <f>SUM(I29:J33)</f>
        <v>0</v>
      </c>
      <c r="T32" s="53">
        <f t="shared" si="5"/>
        <v>0</v>
      </c>
    </row>
    <row r="33" spans="2:20" ht="17.25" thickBot="1">
      <c r="B33" s="11" t="str">
        <f t="shared" si="1"/>
        <v>Diarista</v>
      </c>
      <c r="C33" s="5">
        <v>0</v>
      </c>
      <c r="D33" s="6">
        <v>0</v>
      </c>
      <c r="E33" s="12" t="str">
        <f t="shared" si="2"/>
        <v>-</v>
      </c>
      <c r="F33" s="5">
        <v>0</v>
      </c>
      <c r="G33" s="6">
        <v>0</v>
      </c>
      <c r="H33" s="12" t="str">
        <f t="shared" si="3"/>
        <v>-</v>
      </c>
      <c r="I33" s="5">
        <v>0</v>
      </c>
      <c r="J33" s="6">
        <v>0</v>
      </c>
      <c r="K33" s="12" t="str">
        <f t="shared" si="4"/>
        <v>-</v>
      </c>
      <c r="L33" s="5">
        <v>0</v>
      </c>
      <c r="M33" s="6">
        <v>0</v>
      </c>
      <c r="O33" s="184"/>
      <c r="P33" s="186" t="str">
        <f>K28</f>
        <v>Impostos</v>
      </c>
      <c r="Q33" s="187"/>
      <c r="R33" s="213">
        <v>0</v>
      </c>
      <c r="S33" s="52">
        <f>SUM(L29:M33)</f>
        <v>0</v>
      </c>
      <c r="T33" s="53">
        <f t="shared" si="5"/>
        <v>0</v>
      </c>
    </row>
    <row r="34" spans="2:20" ht="18.75" customHeight="1" thickBot="1">
      <c r="B34" s="47" t="str">
        <f t="shared" si="1"/>
        <v>Transporte</v>
      </c>
      <c r="C34" s="24" t="s">
        <v>32</v>
      </c>
      <c r="D34" s="25" t="s">
        <v>33</v>
      </c>
      <c r="E34" s="47" t="str">
        <f t="shared" si="2"/>
        <v>Entretenimento</v>
      </c>
      <c r="F34" s="24" t="s">
        <v>32</v>
      </c>
      <c r="G34" s="25" t="s">
        <v>33</v>
      </c>
      <c r="H34" s="47" t="str">
        <f t="shared" si="3"/>
        <v>Investimento</v>
      </c>
      <c r="I34" s="24" t="s">
        <v>32</v>
      </c>
      <c r="J34" s="25" t="s">
        <v>33</v>
      </c>
      <c r="K34" s="47" t="str">
        <f t="shared" si="4"/>
        <v>Viagens</v>
      </c>
      <c r="L34" s="24" t="s">
        <v>32</v>
      </c>
      <c r="M34" s="25" t="s">
        <v>33</v>
      </c>
      <c r="O34" s="184"/>
      <c r="P34" s="186" t="str">
        <f>B34</f>
        <v>Transporte</v>
      </c>
      <c r="Q34" s="187"/>
      <c r="R34" s="213">
        <v>0</v>
      </c>
      <c r="S34" s="52">
        <f>SUM(C35:D39)</f>
        <v>0</v>
      </c>
      <c r="T34" s="53">
        <f t="shared" si="5"/>
        <v>0</v>
      </c>
    </row>
    <row r="35" spans="2:20" ht="27.75" customHeight="1" thickBot="1">
      <c r="B35" s="12" t="str">
        <f t="shared" si="1"/>
        <v>Prestação do carro</v>
      </c>
      <c r="C35" s="5">
        <v>0</v>
      </c>
      <c r="D35" s="6">
        <v>0</v>
      </c>
      <c r="E35" s="12" t="str">
        <f t="shared" si="2"/>
        <v>Bar</v>
      </c>
      <c r="F35" s="5">
        <v>0</v>
      </c>
      <c r="G35" s="6">
        <v>0</v>
      </c>
      <c r="H35" s="12" t="str">
        <f t="shared" si="3"/>
        <v>Day Trade</v>
      </c>
      <c r="I35" s="5">
        <v>0</v>
      </c>
      <c r="J35" s="6">
        <v>0</v>
      </c>
      <c r="K35" s="12" t="str">
        <f t="shared" si="4"/>
        <v>-</v>
      </c>
      <c r="L35" s="5">
        <v>0</v>
      </c>
      <c r="M35" s="6">
        <v>0</v>
      </c>
      <c r="O35" s="184"/>
      <c r="P35" s="186" t="str">
        <f>E34</f>
        <v>Entretenimento</v>
      </c>
      <c r="Q35" s="187"/>
      <c r="R35" s="213">
        <v>0</v>
      </c>
      <c r="S35" s="52">
        <f>SUM(F35:G39)</f>
        <v>0</v>
      </c>
      <c r="T35" s="53">
        <f t="shared" si="5"/>
        <v>0</v>
      </c>
    </row>
    <row r="36" spans="2:20" ht="17.25" thickBot="1">
      <c r="B36" s="12" t="str">
        <f t="shared" si="1"/>
        <v>Seguro do carro</v>
      </c>
      <c r="C36" s="5">
        <v>0</v>
      </c>
      <c r="D36" s="6">
        <v>0</v>
      </c>
      <c r="E36" s="12" t="str">
        <f t="shared" si="2"/>
        <v>Restaurante</v>
      </c>
      <c r="F36" s="5">
        <v>0</v>
      </c>
      <c r="G36" s="6">
        <v>0</v>
      </c>
      <c r="H36" s="12" t="str">
        <f t="shared" si="3"/>
        <v>Ações</v>
      </c>
      <c r="I36" s="5">
        <v>0</v>
      </c>
      <c r="J36" s="6">
        <v>0</v>
      </c>
      <c r="K36" s="12" t="str">
        <f t="shared" si="4"/>
        <v>-</v>
      </c>
      <c r="L36" s="5">
        <v>0</v>
      </c>
      <c r="M36" s="6">
        <v>0</v>
      </c>
      <c r="O36" s="184"/>
      <c r="P36" s="186" t="str">
        <f>H34</f>
        <v>Investimento</v>
      </c>
      <c r="Q36" s="187"/>
      <c r="R36" s="213">
        <v>0</v>
      </c>
      <c r="S36" s="52">
        <f>SUM(I35:J39)</f>
        <v>0</v>
      </c>
      <c r="T36" s="53">
        <f t="shared" si="5"/>
        <v>0</v>
      </c>
    </row>
    <row r="37" spans="2:20" ht="17.25" thickBot="1">
      <c r="B37" s="12" t="str">
        <f t="shared" si="1"/>
        <v>Estacionamento</v>
      </c>
      <c r="C37" s="5">
        <v>0</v>
      </c>
      <c r="D37" s="6">
        <v>0</v>
      </c>
      <c r="E37" s="12" t="str">
        <f t="shared" si="2"/>
        <v>Cinema</v>
      </c>
      <c r="F37" s="5">
        <v>0</v>
      </c>
      <c r="G37" s="6">
        <v>0</v>
      </c>
      <c r="H37" s="12" t="str">
        <f t="shared" si="3"/>
        <v>Previdência</v>
      </c>
      <c r="I37" s="5">
        <v>0</v>
      </c>
      <c r="J37" s="6">
        <v>0</v>
      </c>
      <c r="K37" s="12" t="str">
        <f t="shared" si="4"/>
        <v>-</v>
      </c>
      <c r="L37" s="5">
        <v>0</v>
      </c>
      <c r="M37" s="6">
        <v>0</v>
      </c>
      <c r="O37" s="184"/>
      <c r="P37" s="186" t="str">
        <f>K34</f>
        <v>Viagens</v>
      </c>
      <c r="Q37" s="187"/>
      <c r="R37" s="213">
        <v>0</v>
      </c>
      <c r="S37" s="52">
        <f>SUM(L35:M39)</f>
        <v>0</v>
      </c>
      <c r="T37" s="53">
        <f t="shared" si="5"/>
        <v>0</v>
      </c>
    </row>
    <row r="38" spans="2:20" ht="17.25" thickBot="1">
      <c r="B38" s="12" t="str">
        <f t="shared" si="1"/>
        <v>-</v>
      </c>
      <c r="C38" s="5">
        <v>0</v>
      </c>
      <c r="D38" s="6">
        <v>0</v>
      </c>
      <c r="E38" s="12" t="str">
        <f t="shared" si="2"/>
        <v>-</v>
      </c>
      <c r="F38" s="5">
        <v>0</v>
      </c>
      <c r="G38" s="6">
        <v>0</v>
      </c>
      <c r="H38" s="12" t="str">
        <f t="shared" si="3"/>
        <v>Renda Fixa</v>
      </c>
      <c r="I38" s="5">
        <v>0</v>
      </c>
      <c r="J38" s="6">
        <v>0</v>
      </c>
      <c r="K38" s="12" t="str">
        <f t="shared" si="4"/>
        <v>-</v>
      </c>
      <c r="L38" s="5">
        <v>0</v>
      </c>
      <c r="M38" s="6">
        <v>0</v>
      </c>
      <c r="O38" s="184"/>
      <c r="P38" s="186" t="str">
        <f>B40</f>
        <v>Prevenção</v>
      </c>
      <c r="Q38" s="187"/>
      <c r="R38" s="213">
        <v>0</v>
      </c>
      <c r="S38" s="52">
        <f>SUM(C41:D45)</f>
        <v>0</v>
      </c>
      <c r="T38" s="53">
        <f t="shared" si="5"/>
        <v>0</v>
      </c>
    </row>
    <row r="39" spans="2:20" ht="15.75" customHeight="1" thickBot="1">
      <c r="B39" s="12" t="str">
        <f t="shared" si="1"/>
        <v>-</v>
      </c>
      <c r="C39" s="5">
        <v>0</v>
      </c>
      <c r="D39" s="6">
        <v>0</v>
      </c>
      <c r="E39" s="12" t="str">
        <f t="shared" si="2"/>
        <v>-</v>
      </c>
      <c r="F39" s="5">
        <v>0</v>
      </c>
      <c r="G39" s="6">
        <v>0</v>
      </c>
      <c r="H39" s="12" t="str">
        <f t="shared" si="3"/>
        <v>-</v>
      </c>
      <c r="I39" s="5">
        <v>0</v>
      </c>
      <c r="J39" s="6">
        <v>0</v>
      </c>
      <c r="K39" s="12" t="str">
        <f t="shared" si="4"/>
        <v>-</v>
      </c>
      <c r="L39" s="5">
        <v>0</v>
      </c>
      <c r="M39" s="6">
        <v>0</v>
      </c>
      <c r="O39" s="184"/>
      <c r="P39" s="186" t="str">
        <f>E40</f>
        <v>Manutenção</v>
      </c>
      <c r="Q39" s="187"/>
      <c r="R39" s="213">
        <v>0</v>
      </c>
      <c r="S39" s="52">
        <f>SUM(F41:G45)</f>
        <v>0</v>
      </c>
      <c r="T39" s="53">
        <f t="shared" si="5"/>
        <v>0</v>
      </c>
    </row>
    <row r="40" spans="2:20" ht="15.75" customHeight="1" thickBot="1">
      <c r="B40" s="47" t="str">
        <f t="shared" si="1"/>
        <v>Prevenção</v>
      </c>
      <c r="C40" s="24" t="s">
        <v>32</v>
      </c>
      <c r="D40" s="25" t="s">
        <v>33</v>
      </c>
      <c r="E40" s="47" t="str">
        <f t="shared" si="2"/>
        <v>Manutenção</v>
      </c>
      <c r="F40" s="24" t="s">
        <v>32</v>
      </c>
      <c r="G40" s="25" t="s">
        <v>33</v>
      </c>
      <c r="H40" s="47" t="str">
        <f t="shared" si="3"/>
        <v>X</v>
      </c>
      <c r="I40" s="24" t="s">
        <v>32</v>
      </c>
      <c r="J40" s="25" t="s">
        <v>33</v>
      </c>
      <c r="K40" s="47" t="str">
        <f t="shared" si="4"/>
        <v>Outros</v>
      </c>
      <c r="L40" s="24" t="s">
        <v>32</v>
      </c>
      <c r="M40" s="25" t="s">
        <v>33</v>
      </c>
      <c r="O40" s="184"/>
      <c r="P40" s="186" t="str">
        <f>H40</f>
        <v>X</v>
      </c>
      <c r="Q40" s="187"/>
      <c r="R40" s="213">
        <v>0</v>
      </c>
      <c r="S40" s="52">
        <f>SUM(I41:J45)</f>
        <v>0</v>
      </c>
      <c r="T40" s="53">
        <f t="shared" si="5"/>
        <v>0</v>
      </c>
    </row>
    <row r="41" spans="2:20" ht="15.75" customHeight="1" thickBot="1">
      <c r="B41" s="12" t="str">
        <f t="shared" si="1"/>
        <v>Seguro saúde</v>
      </c>
      <c r="C41" s="5">
        <v>0</v>
      </c>
      <c r="D41" s="6">
        <v>0</v>
      </c>
      <c r="E41" s="22" t="str">
        <f t="shared" si="2"/>
        <v>Casa</v>
      </c>
      <c r="F41" s="5">
        <v>0</v>
      </c>
      <c r="G41" s="6">
        <v>0</v>
      </c>
      <c r="H41" s="12" t="str">
        <f t="shared" si="3"/>
        <v>-</v>
      </c>
      <c r="I41" s="5">
        <v>0</v>
      </c>
      <c r="J41" s="6">
        <v>0</v>
      </c>
      <c r="K41" s="12" t="str">
        <f t="shared" si="4"/>
        <v>-</v>
      </c>
      <c r="L41" s="5">
        <v>0</v>
      </c>
      <c r="M41" s="6">
        <v>0</v>
      </c>
      <c r="O41" s="185"/>
      <c r="P41" s="188" t="str">
        <f>K40</f>
        <v>Outros</v>
      </c>
      <c r="Q41" s="189"/>
      <c r="R41" s="215">
        <v>0</v>
      </c>
      <c r="S41" s="54">
        <f>SUM(L41:M45)</f>
        <v>0</v>
      </c>
      <c r="T41" s="55">
        <f t="shared" si="5"/>
        <v>0</v>
      </c>
    </row>
    <row r="42" spans="2:20" ht="15.75" customHeight="1" thickBot="1">
      <c r="B42" s="12" t="str">
        <f t="shared" si="1"/>
        <v>Plano de saúde</v>
      </c>
      <c r="C42" s="5">
        <v>0</v>
      </c>
      <c r="D42" s="6">
        <v>0</v>
      </c>
      <c r="E42" s="22" t="str">
        <f t="shared" si="2"/>
        <v>Carro</v>
      </c>
      <c r="F42" s="5">
        <v>0</v>
      </c>
      <c r="G42" s="6">
        <v>0</v>
      </c>
      <c r="H42" s="12" t="str">
        <f t="shared" si="3"/>
        <v>-</v>
      </c>
      <c r="I42" s="5">
        <v>0</v>
      </c>
      <c r="J42" s="6">
        <v>0</v>
      </c>
      <c r="K42" s="12" t="str">
        <f t="shared" si="4"/>
        <v>-</v>
      </c>
      <c r="L42" s="5">
        <v>0</v>
      </c>
      <c r="M42" s="6">
        <v>0</v>
      </c>
    </row>
    <row r="43" spans="2:20" ht="15.75" customHeight="1" thickBot="1">
      <c r="B43" s="12" t="str">
        <f t="shared" si="1"/>
        <v>-</v>
      </c>
      <c r="C43" s="5">
        <v>0</v>
      </c>
      <c r="D43" s="6">
        <v>0</v>
      </c>
      <c r="E43" s="22" t="str">
        <f t="shared" si="2"/>
        <v>-</v>
      </c>
      <c r="F43" s="5">
        <v>0</v>
      </c>
      <c r="G43" s="6">
        <v>0</v>
      </c>
      <c r="H43" s="12" t="str">
        <f t="shared" si="3"/>
        <v>-</v>
      </c>
      <c r="I43" s="5">
        <v>0</v>
      </c>
      <c r="J43" s="6">
        <v>0</v>
      </c>
      <c r="K43" s="12" t="str">
        <f t="shared" si="4"/>
        <v>-</v>
      </c>
      <c r="L43" s="5">
        <v>0</v>
      </c>
      <c r="M43" s="6">
        <v>0</v>
      </c>
    </row>
    <row r="44" spans="2:20" ht="15" customHeight="1" thickBot="1">
      <c r="B44" s="12" t="str">
        <f t="shared" si="1"/>
        <v>-</v>
      </c>
      <c r="C44" s="5">
        <v>0</v>
      </c>
      <c r="D44" s="6">
        <v>0</v>
      </c>
      <c r="E44" s="22" t="str">
        <f t="shared" si="2"/>
        <v>-</v>
      </c>
      <c r="F44" s="5">
        <v>0</v>
      </c>
      <c r="G44" s="6">
        <v>0</v>
      </c>
      <c r="H44" s="12" t="str">
        <f t="shared" si="3"/>
        <v>-</v>
      </c>
      <c r="I44" s="5">
        <v>0</v>
      </c>
      <c r="J44" s="6">
        <v>0</v>
      </c>
      <c r="K44" s="12" t="str">
        <f t="shared" si="4"/>
        <v>-</v>
      </c>
      <c r="L44" s="5">
        <v>0</v>
      </c>
      <c r="M44" s="6">
        <v>0</v>
      </c>
    </row>
    <row r="45" spans="2:20" ht="17.25" thickBot="1">
      <c r="B45" s="13" t="str">
        <f t="shared" si="1"/>
        <v>-</v>
      </c>
      <c r="C45" s="7">
        <v>0</v>
      </c>
      <c r="D45" s="8">
        <v>0</v>
      </c>
      <c r="E45" s="23" t="str">
        <f t="shared" si="2"/>
        <v>-</v>
      </c>
      <c r="F45" s="7">
        <v>0</v>
      </c>
      <c r="G45" s="8">
        <v>0</v>
      </c>
      <c r="H45" s="13" t="str">
        <f t="shared" si="3"/>
        <v>-</v>
      </c>
      <c r="I45" s="7">
        <v>0</v>
      </c>
      <c r="J45" s="8">
        <v>0</v>
      </c>
      <c r="K45" s="13" t="str">
        <f t="shared" si="4"/>
        <v>-</v>
      </c>
      <c r="L45" s="7">
        <v>0</v>
      </c>
      <c r="M45" s="8">
        <v>0</v>
      </c>
    </row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2.75" customHeight="1"/>
  </sheetData>
  <mergeCells count="30">
    <mergeCell ref="V16:X16"/>
    <mergeCell ref="V17:X20"/>
    <mergeCell ref="V21:X24"/>
    <mergeCell ref="V25:X25"/>
    <mergeCell ref="V26:X27"/>
    <mergeCell ref="P39:Q39"/>
    <mergeCell ref="P40:Q40"/>
    <mergeCell ref="P41:Q41"/>
    <mergeCell ref="O30:O41"/>
    <mergeCell ref="P30:Q30"/>
    <mergeCell ref="P31:Q31"/>
    <mergeCell ref="P32:Q32"/>
    <mergeCell ref="P33:Q33"/>
    <mergeCell ref="P34:Q34"/>
    <mergeCell ref="P35:Q35"/>
    <mergeCell ref="P36:Q36"/>
    <mergeCell ref="O6:O13"/>
    <mergeCell ref="S7:T11"/>
    <mergeCell ref="B27:M27"/>
    <mergeCell ref="P37:Q37"/>
    <mergeCell ref="P38:Q38"/>
    <mergeCell ref="B6:M7"/>
    <mergeCell ref="O18:O29"/>
    <mergeCell ref="P18:Q18"/>
    <mergeCell ref="P19:Q19"/>
    <mergeCell ref="P20:Q20"/>
    <mergeCell ref="P21:Q21"/>
    <mergeCell ref="P22:Q22"/>
    <mergeCell ref="P23:Q23"/>
    <mergeCell ref="P24:Q2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5:X56"/>
  <sheetViews>
    <sheetView showGridLines="0" topLeftCell="A15" zoomScaleNormal="100" workbookViewId="0">
      <selection activeCell="R16" sqref="R16:R41"/>
    </sheetView>
  </sheetViews>
  <sheetFormatPr defaultRowHeight="12.75"/>
  <cols>
    <col min="2" max="2" width="17.140625" customWidth="1"/>
    <col min="3" max="3" width="16.140625" customWidth="1"/>
    <col min="4" max="4" width="15" customWidth="1"/>
    <col min="5" max="5" width="17.140625" customWidth="1"/>
    <col min="6" max="7" width="11.7109375" customWidth="1"/>
    <col min="8" max="8" width="17.140625" customWidth="1"/>
    <col min="9" max="10" width="11.7109375" customWidth="1"/>
    <col min="11" max="11" width="17.140625" customWidth="1"/>
    <col min="12" max="13" width="11.7109375" customWidth="1"/>
    <col min="14" max="15" width="9.5703125" customWidth="1"/>
    <col min="16" max="16" width="11.7109375" customWidth="1"/>
    <col min="17" max="17" width="11.5703125" customWidth="1"/>
    <col min="18" max="18" width="15.28515625" customWidth="1"/>
    <col min="19" max="19" width="11.5703125" customWidth="1"/>
    <col min="20" max="20" width="11.42578125" customWidth="1"/>
    <col min="21" max="21" width="13.28515625" customWidth="1"/>
    <col min="22" max="22" width="11.140625" customWidth="1"/>
    <col min="23" max="23" width="11.42578125" customWidth="1"/>
    <col min="24" max="24" width="10.85546875" customWidth="1"/>
  </cols>
  <sheetData>
    <row r="5" spans="2:24" ht="13.5" thickBot="1"/>
    <row r="6" spans="2:24" ht="17.25" thickBot="1">
      <c r="B6" s="174" t="s">
        <v>15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O6" s="171" t="s">
        <v>13</v>
      </c>
      <c r="P6" s="14" t="s">
        <v>27</v>
      </c>
      <c r="Q6" s="39">
        <v>10000</v>
      </c>
      <c r="R6" s="62"/>
      <c r="V6" s="35" t="s">
        <v>28</v>
      </c>
      <c r="W6" s="36" t="s">
        <v>29</v>
      </c>
      <c r="X6" s="37" t="s">
        <v>14</v>
      </c>
    </row>
    <row r="7" spans="2:24" ht="17.25" thickBot="1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O7" s="172"/>
      <c r="P7" s="4" t="s">
        <v>38</v>
      </c>
      <c r="Q7" s="40"/>
      <c r="R7" s="62"/>
      <c r="S7" s="192" t="s">
        <v>21</v>
      </c>
      <c r="T7" s="193"/>
      <c r="U7" s="71" t="str">
        <f>H15</f>
        <v>Day Trade</v>
      </c>
      <c r="V7" s="138">
        <f>Julho!X7</f>
        <v>0</v>
      </c>
      <c r="W7" s="139"/>
      <c r="X7" s="140"/>
    </row>
    <row r="8" spans="2:24" ht="18.75" thickBot="1">
      <c r="B8" s="46" t="s">
        <v>31</v>
      </c>
      <c r="C8" s="24" t="s">
        <v>32</v>
      </c>
      <c r="D8" s="25" t="s">
        <v>33</v>
      </c>
      <c r="E8" s="47" t="s">
        <v>34</v>
      </c>
      <c r="F8" s="24" t="s">
        <v>32</v>
      </c>
      <c r="G8" s="25" t="s">
        <v>33</v>
      </c>
      <c r="H8" s="47" t="s">
        <v>35</v>
      </c>
      <c r="I8" s="24" t="s">
        <v>32</v>
      </c>
      <c r="J8" s="25" t="s">
        <v>33</v>
      </c>
      <c r="K8" s="47" t="s">
        <v>36</v>
      </c>
      <c r="L8" s="24" t="s">
        <v>32</v>
      </c>
      <c r="M8" s="25" t="s">
        <v>33</v>
      </c>
      <c r="O8" s="172"/>
      <c r="P8" s="4" t="s">
        <v>37</v>
      </c>
      <c r="Q8" s="40"/>
      <c r="R8" s="62"/>
      <c r="S8" s="194"/>
      <c r="T8" s="195"/>
      <c r="U8" s="45" t="str">
        <f>H16</f>
        <v>Ações</v>
      </c>
      <c r="V8" s="124">
        <f>Julho!X8</f>
        <v>0</v>
      </c>
      <c r="W8" s="43"/>
      <c r="X8" s="141"/>
    </row>
    <row r="9" spans="2:24" ht="17.25" thickBot="1">
      <c r="B9" s="10" t="s">
        <v>38</v>
      </c>
      <c r="C9" s="5">
        <v>0</v>
      </c>
      <c r="D9" s="6">
        <v>0</v>
      </c>
      <c r="E9" s="11" t="s">
        <v>39</v>
      </c>
      <c r="F9" s="5">
        <v>0</v>
      </c>
      <c r="G9" s="6">
        <v>0</v>
      </c>
      <c r="H9" s="11" t="s">
        <v>40</v>
      </c>
      <c r="I9" s="5">
        <v>0</v>
      </c>
      <c r="J9" s="6">
        <v>0</v>
      </c>
      <c r="K9" s="11" t="s">
        <v>41</v>
      </c>
      <c r="L9" s="5">
        <v>0</v>
      </c>
      <c r="M9" s="6">
        <v>0</v>
      </c>
      <c r="O9" s="172"/>
      <c r="P9" s="4" t="s">
        <v>42</v>
      </c>
      <c r="Q9" s="40"/>
      <c r="R9" s="62"/>
      <c r="S9" s="194"/>
      <c r="T9" s="195"/>
      <c r="U9" s="45" t="str">
        <f>H17</f>
        <v>Previdência</v>
      </c>
      <c r="V9" s="124">
        <f>Julho!X9</f>
        <v>0</v>
      </c>
      <c r="W9" s="43"/>
      <c r="X9" s="141"/>
    </row>
    <row r="10" spans="2:24" ht="17.25" thickBot="1">
      <c r="B10" s="11" t="s">
        <v>43</v>
      </c>
      <c r="C10" s="5">
        <v>0</v>
      </c>
      <c r="D10" s="6">
        <v>0</v>
      </c>
      <c r="E10" s="11" t="s">
        <v>44</v>
      </c>
      <c r="F10" s="5">
        <v>0</v>
      </c>
      <c r="G10" s="6">
        <v>0</v>
      </c>
      <c r="H10" s="11" t="s">
        <v>45</v>
      </c>
      <c r="I10" s="5">
        <v>0</v>
      </c>
      <c r="J10" s="6">
        <v>0</v>
      </c>
      <c r="K10" s="11" t="s">
        <v>46</v>
      </c>
      <c r="L10" s="5">
        <v>0</v>
      </c>
      <c r="M10" s="6">
        <v>0</v>
      </c>
      <c r="O10" s="172"/>
      <c r="P10" s="4" t="s">
        <v>47</v>
      </c>
      <c r="Q10" s="40"/>
      <c r="R10" s="62"/>
      <c r="S10" s="194"/>
      <c r="T10" s="195"/>
      <c r="U10" s="45" t="str">
        <f>H18</f>
        <v>Renda Fixa</v>
      </c>
      <c r="V10" s="124">
        <f>Julho!X10</f>
        <v>0</v>
      </c>
      <c r="W10" s="43"/>
      <c r="X10" s="141"/>
    </row>
    <row r="11" spans="2:24" ht="17.25" thickBot="1">
      <c r="B11" s="11" t="s">
        <v>48</v>
      </c>
      <c r="C11" s="5">
        <v>0</v>
      </c>
      <c r="D11" s="6">
        <v>0</v>
      </c>
      <c r="E11" s="11" t="s">
        <v>49</v>
      </c>
      <c r="F11" s="5">
        <v>0</v>
      </c>
      <c r="G11" s="6">
        <v>0</v>
      </c>
      <c r="H11" s="34" t="s">
        <v>50</v>
      </c>
      <c r="I11" s="5">
        <v>0</v>
      </c>
      <c r="J11" s="6">
        <v>0</v>
      </c>
      <c r="K11" s="11" t="s">
        <v>50</v>
      </c>
      <c r="L11" s="5">
        <v>0</v>
      </c>
      <c r="M11" s="6">
        <v>0</v>
      </c>
      <c r="O11" s="172"/>
      <c r="P11" s="4" t="s">
        <v>51</v>
      </c>
      <c r="Q11" s="40"/>
      <c r="R11" s="62"/>
      <c r="S11" s="196"/>
      <c r="T11" s="197"/>
      <c r="U11" s="73" t="str">
        <f>H19</f>
        <v>-</v>
      </c>
      <c r="V11" s="128">
        <f>Julho!X11</f>
        <v>0</v>
      </c>
      <c r="W11" s="129"/>
      <c r="X11" s="142"/>
    </row>
    <row r="12" spans="2:24" ht="17.25" thickBot="1">
      <c r="B12" s="11" t="s">
        <v>52</v>
      </c>
      <c r="C12" s="5">
        <v>0</v>
      </c>
      <c r="D12" s="6">
        <v>0</v>
      </c>
      <c r="E12" s="12" t="s">
        <v>50</v>
      </c>
      <c r="F12" s="5">
        <v>0</v>
      </c>
      <c r="G12" s="6">
        <v>0</v>
      </c>
      <c r="H12" s="34" t="s">
        <v>50</v>
      </c>
      <c r="I12" s="5">
        <v>0</v>
      </c>
      <c r="J12" s="6">
        <v>0</v>
      </c>
      <c r="K12" s="11" t="s">
        <v>50</v>
      </c>
      <c r="L12" s="5">
        <v>0</v>
      </c>
      <c r="M12" s="6">
        <v>0</v>
      </c>
      <c r="O12" s="172"/>
      <c r="P12" s="4" t="s">
        <v>53</v>
      </c>
      <c r="Q12" s="40"/>
      <c r="R12" s="62"/>
    </row>
    <row r="13" spans="2:24" ht="16.5" customHeight="1" thickBot="1">
      <c r="B13" s="11" t="s">
        <v>54</v>
      </c>
      <c r="C13" s="5">
        <v>0</v>
      </c>
      <c r="D13" s="6">
        <v>0</v>
      </c>
      <c r="E13" s="12" t="s">
        <v>50</v>
      </c>
      <c r="F13" s="5">
        <v>0</v>
      </c>
      <c r="G13" s="6">
        <v>0</v>
      </c>
      <c r="H13" s="11" t="s">
        <v>50</v>
      </c>
      <c r="I13" s="5">
        <v>0</v>
      </c>
      <c r="J13" s="6">
        <v>0</v>
      </c>
      <c r="K13" s="11" t="s">
        <v>50</v>
      </c>
      <c r="L13" s="5">
        <v>0</v>
      </c>
      <c r="M13" s="6">
        <v>0</v>
      </c>
      <c r="O13" s="173"/>
      <c r="P13" s="16" t="s">
        <v>14</v>
      </c>
      <c r="Q13" s="41">
        <f>SUM(Q6:Q12)</f>
        <v>10000</v>
      </c>
      <c r="R13" s="62"/>
    </row>
    <row r="14" spans="2:24" ht="18.75" thickBot="1">
      <c r="B14" s="47" t="s">
        <v>55</v>
      </c>
      <c r="C14" s="24" t="s">
        <v>32</v>
      </c>
      <c r="D14" s="25" t="s">
        <v>33</v>
      </c>
      <c r="E14" s="47" t="s">
        <v>56</v>
      </c>
      <c r="F14" s="24" t="s">
        <v>32</v>
      </c>
      <c r="G14" s="25" t="s">
        <v>33</v>
      </c>
      <c r="H14" s="47" t="s">
        <v>57</v>
      </c>
      <c r="I14" s="24" t="s">
        <v>32</v>
      </c>
      <c r="J14" s="25" t="s">
        <v>33</v>
      </c>
      <c r="K14" s="47" t="s">
        <v>58</v>
      </c>
      <c r="L14" s="24" t="s">
        <v>32</v>
      </c>
      <c r="M14" s="25" t="s">
        <v>33</v>
      </c>
    </row>
    <row r="15" spans="2:24" ht="17.25" thickBot="1">
      <c r="B15" s="11" t="s">
        <v>59</v>
      </c>
      <c r="C15" s="5">
        <v>0</v>
      </c>
      <c r="D15" s="6">
        <v>0</v>
      </c>
      <c r="E15" s="12" t="s">
        <v>60</v>
      </c>
      <c r="F15" s="5">
        <v>0</v>
      </c>
      <c r="G15" s="6">
        <v>0</v>
      </c>
      <c r="H15" s="12" t="s">
        <v>61</v>
      </c>
      <c r="I15" s="5">
        <v>0</v>
      </c>
      <c r="J15" s="6">
        <v>0</v>
      </c>
      <c r="K15" s="12" t="s">
        <v>50</v>
      </c>
      <c r="L15" s="5">
        <v>0</v>
      </c>
      <c r="M15" s="6">
        <v>0</v>
      </c>
    </row>
    <row r="16" spans="2:24" ht="20.25" thickBot="1">
      <c r="B16" s="11" t="s">
        <v>62</v>
      </c>
      <c r="C16" s="5">
        <v>0</v>
      </c>
      <c r="D16" s="6">
        <v>0</v>
      </c>
      <c r="E16" s="12" t="s">
        <v>63</v>
      </c>
      <c r="F16" s="5">
        <v>0</v>
      </c>
      <c r="G16" s="6">
        <v>0</v>
      </c>
      <c r="H16" s="12" t="s">
        <v>64</v>
      </c>
      <c r="I16" s="5">
        <v>0</v>
      </c>
      <c r="J16" s="6">
        <v>0</v>
      </c>
      <c r="K16" s="12" t="s">
        <v>50</v>
      </c>
      <c r="L16" s="5">
        <v>0</v>
      </c>
      <c r="M16" s="6">
        <v>0</v>
      </c>
      <c r="P16" s="143" t="s">
        <v>65</v>
      </c>
      <c r="Q16" s="65">
        <f>Q13</f>
        <v>10000</v>
      </c>
      <c r="R16" s="217" t="s">
        <v>66</v>
      </c>
      <c r="S16" s="14" t="s">
        <v>67</v>
      </c>
      <c r="T16" s="15" t="s">
        <v>68</v>
      </c>
      <c r="V16" s="203" t="s">
        <v>69</v>
      </c>
      <c r="W16" s="203"/>
      <c r="X16" s="203"/>
    </row>
    <row r="17" spans="2:24" ht="17.25" thickBot="1">
      <c r="B17" s="11" t="s">
        <v>70</v>
      </c>
      <c r="C17" s="5">
        <v>0</v>
      </c>
      <c r="D17" s="6">
        <v>0</v>
      </c>
      <c r="E17" s="12" t="s">
        <v>71</v>
      </c>
      <c r="F17" s="5">
        <v>0</v>
      </c>
      <c r="G17" s="6">
        <v>0</v>
      </c>
      <c r="H17" s="12" t="s">
        <v>72</v>
      </c>
      <c r="I17" s="5">
        <v>0</v>
      </c>
      <c r="J17" s="6">
        <v>0</v>
      </c>
      <c r="K17" s="12" t="s">
        <v>50</v>
      </c>
      <c r="L17" s="5">
        <v>0</v>
      </c>
      <c r="M17" s="6">
        <v>0</v>
      </c>
      <c r="P17" s="18" t="s">
        <v>73</v>
      </c>
      <c r="Q17" s="19">
        <f>Q16-S17</f>
        <v>10000</v>
      </c>
      <c r="R17" s="211">
        <f>SUM(R18:R29)</f>
        <v>6150</v>
      </c>
      <c r="S17" s="20">
        <f>SUM(S18:S29)</f>
        <v>0</v>
      </c>
      <c r="T17" s="21">
        <f t="shared" ref="T17:T29" si="0">R17-S17</f>
        <v>6150</v>
      </c>
      <c r="V17" s="208" t="s">
        <v>74</v>
      </c>
      <c r="W17" s="208"/>
      <c r="X17" s="208"/>
    </row>
    <row r="18" spans="2:24" ht="17.25" thickBot="1">
      <c r="B18" s="12" t="s">
        <v>50</v>
      </c>
      <c r="C18" s="5">
        <v>0</v>
      </c>
      <c r="D18" s="6">
        <v>0</v>
      </c>
      <c r="E18" s="12" t="s">
        <v>50</v>
      </c>
      <c r="F18" s="5">
        <v>0</v>
      </c>
      <c r="G18" s="6">
        <v>0</v>
      </c>
      <c r="H18" s="12" t="s">
        <v>75</v>
      </c>
      <c r="I18" s="5">
        <v>0</v>
      </c>
      <c r="J18" s="6">
        <v>0</v>
      </c>
      <c r="K18" s="12" t="s">
        <v>50</v>
      </c>
      <c r="L18" s="5">
        <v>0</v>
      </c>
      <c r="M18" s="6">
        <v>0</v>
      </c>
      <c r="O18" s="183" t="s">
        <v>15</v>
      </c>
      <c r="P18" s="200" t="str">
        <f>B8</f>
        <v>Habitação</v>
      </c>
      <c r="Q18" s="201"/>
      <c r="R18" s="212">
        <v>300</v>
      </c>
      <c r="S18" s="49">
        <f>SUM(C9:D13)</f>
        <v>0</v>
      </c>
      <c r="T18" s="50">
        <f t="shared" si="0"/>
        <v>300</v>
      </c>
      <c r="V18" s="208"/>
      <c r="W18" s="208"/>
      <c r="X18" s="208"/>
    </row>
    <row r="19" spans="2:24" ht="17.25" thickBot="1">
      <c r="B19" s="12" t="s">
        <v>50</v>
      </c>
      <c r="C19" s="5">
        <v>0</v>
      </c>
      <c r="D19" s="6">
        <v>0</v>
      </c>
      <c r="E19" s="12" t="s">
        <v>50</v>
      </c>
      <c r="F19" s="5">
        <v>0</v>
      </c>
      <c r="G19" s="6">
        <v>0</v>
      </c>
      <c r="H19" s="12" t="s">
        <v>50</v>
      </c>
      <c r="I19" s="5">
        <v>0</v>
      </c>
      <c r="J19" s="6">
        <v>0</v>
      </c>
      <c r="K19" s="12" t="s">
        <v>50</v>
      </c>
      <c r="L19" s="5">
        <v>0</v>
      </c>
      <c r="M19" s="6">
        <v>0</v>
      </c>
      <c r="O19" s="184"/>
      <c r="P19" s="198" t="str">
        <f>E8</f>
        <v>Educação</v>
      </c>
      <c r="Q19" s="199"/>
      <c r="R19" s="213">
        <v>1500</v>
      </c>
      <c r="S19" s="42">
        <f>SUM(F9:G13)</f>
        <v>0</v>
      </c>
      <c r="T19" s="51">
        <f t="shared" si="0"/>
        <v>1500</v>
      </c>
      <c r="V19" s="208"/>
      <c r="W19" s="208"/>
      <c r="X19" s="208"/>
    </row>
    <row r="20" spans="2:24" ht="18.75" thickBot="1">
      <c r="B20" s="47" t="s">
        <v>76</v>
      </c>
      <c r="C20" s="24" t="s">
        <v>32</v>
      </c>
      <c r="D20" s="25" t="s">
        <v>33</v>
      </c>
      <c r="E20" s="47" t="s">
        <v>77</v>
      </c>
      <c r="F20" s="24" t="s">
        <v>32</v>
      </c>
      <c r="G20" s="25" t="s">
        <v>33</v>
      </c>
      <c r="H20" s="47" t="s">
        <v>78</v>
      </c>
      <c r="I20" s="24" t="s">
        <v>32</v>
      </c>
      <c r="J20" s="25" t="s">
        <v>33</v>
      </c>
      <c r="K20" s="47" t="s">
        <v>53</v>
      </c>
      <c r="L20" s="24" t="s">
        <v>32</v>
      </c>
      <c r="M20" s="25" t="s">
        <v>33</v>
      </c>
      <c r="O20" s="184"/>
      <c r="P20" s="198" t="str">
        <f>H8</f>
        <v>Saúde</v>
      </c>
      <c r="Q20" s="199"/>
      <c r="R20" s="213">
        <v>150</v>
      </c>
      <c r="S20" s="42">
        <f>SUM(I9:J13)</f>
        <v>0</v>
      </c>
      <c r="T20" s="51">
        <f t="shared" si="0"/>
        <v>150</v>
      </c>
      <c r="V20" s="208"/>
      <c r="W20" s="208"/>
      <c r="X20" s="208"/>
    </row>
    <row r="21" spans="2:24" ht="17.25" thickBot="1">
      <c r="B21" s="11" t="s">
        <v>79</v>
      </c>
      <c r="C21" s="5">
        <v>0</v>
      </c>
      <c r="D21" s="6">
        <v>0</v>
      </c>
      <c r="E21" s="22" t="s">
        <v>80</v>
      </c>
      <c r="F21" s="5">
        <v>0</v>
      </c>
      <c r="G21" s="6">
        <v>0</v>
      </c>
      <c r="H21" s="12" t="s">
        <v>50</v>
      </c>
      <c r="I21" s="5">
        <v>0</v>
      </c>
      <c r="J21" s="6">
        <v>0</v>
      </c>
      <c r="K21" s="12" t="s">
        <v>50</v>
      </c>
      <c r="L21" s="5">
        <v>0</v>
      </c>
      <c r="M21" s="6">
        <v>0</v>
      </c>
      <c r="O21" s="184"/>
      <c r="P21" s="198" t="str">
        <f>K8</f>
        <v>Impostos</v>
      </c>
      <c r="Q21" s="199"/>
      <c r="R21" s="213">
        <v>600</v>
      </c>
      <c r="S21" s="42">
        <f>SUM(L9:M13)</f>
        <v>0</v>
      </c>
      <c r="T21" s="51">
        <f t="shared" si="0"/>
        <v>600</v>
      </c>
      <c r="V21" s="208" t="s">
        <v>86</v>
      </c>
      <c r="W21" s="208"/>
      <c r="X21" s="208"/>
    </row>
    <row r="22" spans="2:24" ht="17.25" thickBot="1">
      <c r="B22" s="11" t="s">
        <v>82</v>
      </c>
      <c r="C22" s="5">
        <v>0</v>
      </c>
      <c r="D22" s="6">
        <v>0</v>
      </c>
      <c r="E22" s="22" t="s">
        <v>83</v>
      </c>
      <c r="F22" s="5">
        <v>0</v>
      </c>
      <c r="G22" s="6">
        <v>0</v>
      </c>
      <c r="H22" s="12" t="s">
        <v>50</v>
      </c>
      <c r="I22" s="5">
        <v>0</v>
      </c>
      <c r="J22" s="6">
        <v>0</v>
      </c>
      <c r="K22" s="12" t="s">
        <v>50</v>
      </c>
      <c r="L22" s="5">
        <v>0</v>
      </c>
      <c r="M22" s="6">
        <v>0</v>
      </c>
      <c r="O22" s="184"/>
      <c r="P22" s="198" t="str">
        <f>B14</f>
        <v>Transporte</v>
      </c>
      <c r="Q22" s="199"/>
      <c r="R22" s="213">
        <v>200</v>
      </c>
      <c r="S22" s="42">
        <f>SUM(C15:D19)</f>
        <v>0</v>
      </c>
      <c r="T22" s="51">
        <f t="shared" si="0"/>
        <v>200</v>
      </c>
      <c r="V22" s="208"/>
      <c r="W22" s="208"/>
      <c r="X22" s="208"/>
    </row>
    <row r="23" spans="2:24" ht="17.25" customHeight="1" thickBot="1">
      <c r="B23" s="12" t="s">
        <v>50</v>
      </c>
      <c r="C23" s="5">
        <v>0</v>
      </c>
      <c r="D23" s="6">
        <v>0</v>
      </c>
      <c r="E23" s="22" t="s">
        <v>50</v>
      </c>
      <c r="F23" s="5">
        <v>0</v>
      </c>
      <c r="G23" s="6">
        <v>0</v>
      </c>
      <c r="H23" s="12" t="s">
        <v>50</v>
      </c>
      <c r="I23" s="5">
        <v>0</v>
      </c>
      <c r="J23" s="6">
        <v>0</v>
      </c>
      <c r="K23" s="12" t="s">
        <v>50</v>
      </c>
      <c r="L23" s="5">
        <v>0</v>
      </c>
      <c r="M23" s="6">
        <v>0</v>
      </c>
      <c r="O23" s="184"/>
      <c r="P23" s="198" t="str">
        <f>E14</f>
        <v>Entretenimento</v>
      </c>
      <c r="Q23" s="199"/>
      <c r="R23" s="213">
        <v>260</v>
      </c>
      <c r="S23" s="42">
        <f>SUM(F15:G19)</f>
        <v>0</v>
      </c>
      <c r="T23" s="51">
        <f t="shared" si="0"/>
        <v>260</v>
      </c>
      <c r="V23" s="208"/>
      <c r="W23" s="208"/>
      <c r="X23" s="208"/>
    </row>
    <row r="24" spans="2:24" ht="17.25" thickBot="1">
      <c r="B24" s="12" t="s">
        <v>50</v>
      </c>
      <c r="C24" s="5">
        <v>0</v>
      </c>
      <c r="D24" s="6">
        <v>0</v>
      </c>
      <c r="E24" s="22" t="s">
        <v>50</v>
      </c>
      <c r="F24" s="5">
        <v>0</v>
      </c>
      <c r="G24" s="6">
        <v>0</v>
      </c>
      <c r="H24" s="12" t="s">
        <v>50</v>
      </c>
      <c r="I24" s="5">
        <v>0</v>
      </c>
      <c r="J24" s="6">
        <v>0</v>
      </c>
      <c r="K24" s="12" t="s">
        <v>50</v>
      </c>
      <c r="L24" s="5">
        <v>0</v>
      </c>
      <c r="M24" s="6">
        <v>0</v>
      </c>
      <c r="O24" s="184"/>
      <c r="P24" s="198" t="str">
        <f>H14</f>
        <v>Investimento</v>
      </c>
      <c r="Q24" s="199"/>
      <c r="R24" s="213">
        <v>40</v>
      </c>
      <c r="S24" s="42">
        <f>SUM(I15:J19)</f>
        <v>0</v>
      </c>
      <c r="T24" s="51">
        <f t="shared" si="0"/>
        <v>40</v>
      </c>
      <c r="V24" s="208"/>
      <c r="W24" s="208"/>
      <c r="X24" s="208"/>
    </row>
    <row r="25" spans="2:24" ht="17.25" customHeight="1" thickBot="1">
      <c r="B25" s="13" t="s">
        <v>50</v>
      </c>
      <c r="C25" s="7">
        <v>0</v>
      </c>
      <c r="D25" s="8">
        <v>0</v>
      </c>
      <c r="E25" s="23" t="s">
        <v>50</v>
      </c>
      <c r="F25" s="7">
        <v>0</v>
      </c>
      <c r="G25" s="8">
        <v>0</v>
      </c>
      <c r="H25" s="13" t="s">
        <v>50</v>
      </c>
      <c r="I25" s="7">
        <v>0</v>
      </c>
      <c r="J25" s="8">
        <v>0</v>
      </c>
      <c r="K25" s="13" t="s">
        <v>50</v>
      </c>
      <c r="L25" s="7">
        <v>0</v>
      </c>
      <c r="M25" s="8">
        <v>0</v>
      </c>
      <c r="N25" s="48"/>
      <c r="O25" s="184"/>
      <c r="P25" s="58" t="str">
        <f>K14</f>
        <v>Viagens</v>
      </c>
      <c r="Q25" s="59"/>
      <c r="R25" s="214">
        <v>2500</v>
      </c>
      <c r="S25" s="52">
        <f>SUM(L15:M19)</f>
        <v>0</v>
      </c>
      <c r="T25" s="53">
        <f t="shared" si="0"/>
        <v>2500</v>
      </c>
      <c r="V25" s="209" t="s">
        <v>87</v>
      </c>
      <c r="W25" s="209"/>
      <c r="X25" s="209"/>
    </row>
    <row r="26" spans="2:24" ht="17.25" thickBot="1">
      <c r="G26" s="9"/>
      <c r="N26" s="38"/>
      <c r="O26" s="184"/>
      <c r="P26" s="58" t="str">
        <f>B20</f>
        <v>Prevenção</v>
      </c>
      <c r="Q26" s="59"/>
      <c r="R26" s="214">
        <v>600</v>
      </c>
      <c r="S26" s="52">
        <f>SUM(C21:D25)</f>
        <v>0</v>
      </c>
      <c r="T26" s="53">
        <f t="shared" si="0"/>
        <v>600</v>
      </c>
      <c r="V26" s="208" t="s">
        <v>85</v>
      </c>
      <c r="W26" s="208"/>
      <c r="X26" s="208"/>
    </row>
    <row r="27" spans="2:24" ht="27.75" thickBot="1">
      <c r="B27" s="180" t="s">
        <v>18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O27" s="184"/>
      <c r="P27" s="58" t="str">
        <f>E20</f>
        <v>Manutenção</v>
      </c>
      <c r="Q27" s="59"/>
      <c r="R27" s="214">
        <v>0</v>
      </c>
      <c r="S27" s="52">
        <f>SUM(F21:G25)</f>
        <v>0</v>
      </c>
      <c r="T27" s="53">
        <f t="shared" si="0"/>
        <v>0</v>
      </c>
      <c r="V27" s="208"/>
      <c r="W27" s="208"/>
      <c r="X27" s="208"/>
    </row>
    <row r="28" spans="2:24" ht="18.75" thickBot="1">
      <c r="B28" s="46" t="str">
        <f t="shared" ref="B28:B45" si="1">B8</f>
        <v>Habitação</v>
      </c>
      <c r="C28" s="24" t="s">
        <v>32</v>
      </c>
      <c r="D28" s="25" t="s">
        <v>33</v>
      </c>
      <c r="E28" s="47" t="str">
        <f t="shared" ref="E28:E45" si="2">E8</f>
        <v>Educação</v>
      </c>
      <c r="F28" s="24" t="s">
        <v>32</v>
      </c>
      <c r="G28" s="25" t="s">
        <v>33</v>
      </c>
      <c r="H28" s="47" t="str">
        <f t="shared" ref="H28:H45" si="3">H8</f>
        <v>Saúde</v>
      </c>
      <c r="I28" s="24" t="s">
        <v>32</v>
      </c>
      <c r="J28" s="25" t="s">
        <v>33</v>
      </c>
      <c r="K28" s="47" t="str">
        <f t="shared" ref="K28:K45" si="4">K8</f>
        <v>Impostos</v>
      </c>
      <c r="L28" s="24" t="s">
        <v>32</v>
      </c>
      <c r="M28" s="25" t="s">
        <v>33</v>
      </c>
      <c r="O28" s="184"/>
      <c r="P28" s="58" t="str">
        <f>H20</f>
        <v>X</v>
      </c>
      <c r="Q28" s="59"/>
      <c r="R28" s="214">
        <v>0</v>
      </c>
      <c r="S28" s="52">
        <f>SUM(I21:J25)</f>
        <v>0</v>
      </c>
      <c r="T28" s="53">
        <f t="shared" si="0"/>
        <v>0</v>
      </c>
    </row>
    <row r="29" spans="2:24" ht="19.5" customHeight="1" thickBot="1">
      <c r="B29" s="10" t="str">
        <f t="shared" si="1"/>
        <v>Aluguel</v>
      </c>
      <c r="C29" s="5">
        <v>0</v>
      </c>
      <c r="D29" s="6">
        <v>0</v>
      </c>
      <c r="E29" s="12" t="str">
        <f t="shared" si="2"/>
        <v>Colégio</v>
      </c>
      <c r="F29" s="5">
        <v>0</v>
      </c>
      <c r="G29" s="6">
        <v>0</v>
      </c>
      <c r="H29" s="12" t="str">
        <f t="shared" si="3"/>
        <v>Médico</v>
      </c>
      <c r="I29" s="5">
        <v>0</v>
      </c>
      <c r="J29" s="6">
        <v>0</v>
      </c>
      <c r="K29" s="12" t="str">
        <f t="shared" si="4"/>
        <v>IPTU</v>
      </c>
      <c r="L29" s="5">
        <v>0</v>
      </c>
      <c r="M29" s="6">
        <v>0</v>
      </c>
      <c r="O29" s="185"/>
      <c r="P29" s="60" t="str">
        <f>K20</f>
        <v>Outros</v>
      </c>
      <c r="Q29" s="61"/>
      <c r="R29" s="215">
        <v>0</v>
      </c>
      <c r="S29" s="54">
        <f>SUM(L21:M25)</f>
        <v>0</v>
      </c>
      <c r="T29" s="55">
        <f t="shared" si="0"/>
        <v>0</v>
      </c>
    </row>
    <row r="30" spans="2:24" ht="18.75" customHeight="1" thickBot="1">
      <c r="B30" s="11" t="str">
        <f t="shared" si="1"/>
        <v>Condomínio</v>
      </c>
      <c r="C30" s="5">
        <v>0</v>
      </c>
      <c r="D30" s="6">
        <v>0</v>
      </c>
      <c r="E30" s="12" t="str">
        <f t="shared" si="2"/>
        <v>Faculdade</v>
      </c>
      <c r="F30" s="5">
        <v>0</v>
      </c>
      <c r="G30" s="6">
        <v>0</v>
      </c>
      <c r="H30" s="12" t="str">
        <f t="shared" si="3"/>
        <v>Dentista</v>
      </c>
      <c r="I30" s="5">
        <v>0</v>
      </c>
      <c r="J30" s="6">
        <v>0</v>
      </c>
      <c r="K30" s="12" t="str">
        <f t="shared" si="4"/>
        <v>IPVA</v>
      </c>
      <c r="L30" s="5">
        <v>0</v>
      </c>
      <c r="M30" s="6">
        <v>0</v>
      </c>
      <c r="O30" s="183" t="s">
        <v>18</v>
      </c>
      <c r="P30" s="190" t="str">
        <f>B28</f>
        <v>Habitação</v>
      </c>
      <c r="Q30" s="191"/>
      <c r="R30" s="216">
        <v>0</v>
      </c>
      <c r="S30" s="56">
        <f>SUM(C29:D33)</f>
        <v>0</v>
      </c>
      <c r="T30" s="57">
        <f t="shared" ref="T30:T41" si="5">R30-S30</f>
        <v>0</v>
      </c>
    </row>
    <row r="31" spans="2:24" ht="17.25" thickBot="1">
      <c r="B31" s="11" t="str">
        <f t="shared" si="1"/>
        <v>Prestação da casa</v>
      </c>
      <c r="C31" s="5">
        <v>0</v>
      </c>
      <c r="D31" s="6">
        <v>0</v>
      </c>
      <c r="E31" s="12" t="str">
        <f t="shared" si="2"/>
        <v>Curso</v>
      </c>
      <c r="F31" s="5">
        <v>0</v>
      </c>
      <c r="G31" s="6">
        <v>0</v>
      </c>
      <c r="H31" s="12" t="str">
        <f t="shared" si="3"/>
        <v>-</v>
      </c>
      <c r="I31" s="5">
        <v>0</v>
      </c>
      <c r="J31" s="6">
        <v>0</v>
      </c>
      <c r="K31" s="12" t="str">
        <f t="shared" si="4"/>
        <v>-</v>
      </c>
      <c r="L31" s="5">
        <v>0</v>
      </c>
      <c r="M31" s="6">
        <v>0</v>
      </c>
      <c r="O31" s="184"/>
      <c r="P31" s="186" t="str">
        <f>E28</f>
        <v>Educação</v>
      </c>
      <c r="Q31" s="187"/>
      <c r="R31" s="213">
        <v>0</v>
      </c>
      <c r="S31" s="52">
        <f>SUM(F29:G33)</f>
        <v>0</v>
      </c>
      <c r="T31" s="53">
        <f t="shared" si="5"/>
        <v>0</v>
      </c>
    </row>
    <row r="32" spans="2:24" ht="17.25" thickBot="1">
      <c r="B32" s="11" t="str">
        <f t="shared" si="1"/>
        <v>Seguro da Casa</v>
      </c>
      <c r="C32" s="5">
        <v>0</v>
      </c>
      <c r="D32" s="6">
        <v>0</v>
      </c>
      <c r="E32" s="12" t="str">
        <f t="shared" si="2"/>
        <v>-</v>
      </c>
      <c r="F32" s="5">
        <v>0</v>
      </c>
      <c r="G32" s="6">
        <v>0</v>
      </c>
      <c r="H32" s="12" t="str">
        <f t="shared" si="3"/>
        <v>-</v>
      </c>
      <c r="I32" s="5">
        <v>0</v>
      </c>
      <c r="J32" s="6">
        <v>0</v>
      </c>
      <c r="K32" s="12" t="str">
        <f t="shared" si="4"/>
        <v>-</v>
      </c>
      <c r="L32" s="5">
        <v>0</v>
      </c>
      <c r="M32" s="6">
        <v>0</v>
      </c>
      <c r="O32" s="184"/>
      <c r="P32" s="186" t="str">
        <f>H28</f>
        <v>Saúde</v>
      </c>
      <c r="Q32" s="187"/>
      <c r="R32" s="213">
        <v>0</v>
      </c>
      <c r="S32" s="52">
        <f>SUM(I29:J33)</f>
        <v>0</v>
      </c>
      <c r="T32" s="53">
        <f t="shared" si="5"/>
        <v>0</v>
      </c>
    </row>
    <row r="33" spans="2:20" ht="17.25" thickBot="1">
      <c r="B33" s="11" t="str">
        <f t="shared" si="1"/>
        <v>Diarista</v>
      </c>
      <c r="C33" s="5">
        <v>0</v>
      </c>
      <c r="D33" s="6">
        <v>0</v>
      </c>
      <c r="E33" s="12" t="str">
        <f t="shared" si="2"/>
        <v>-</v>
      </c>
      <c r="F33" s="5">
        <v>0</v>
      </c>
      <c r="G33" s="6">
        <v>0</v>
      </c>
      <c r="H33" s="12" t="str">
        <f t="shared" si="3"/>
        <v>-</v>
      </c>
      <c r="I33" s="5">
        <v>0</v>
      </c>
      <c r="J33" s="6">
        <v>0</v>
      </c>
      <c r="K33" s="12" t="str">
        <f t="shared" si="4"/>
        <v>-</v>
      </c>
      <c r="L33" s="5">
        <v>0</v>
      </c>
      <c r="M33" s="6">
        <v>0</v>
      </c>
      <c r="O33" s="184"/>
      <c r="P33" s="186" t="str">
        <f>K28</f>
        <v>Impostos</v>
      </c>
      <c r="Q33" s="187"/>
      <c r="R33" s="213">
        <v>0</v>
      </c>
      <c r="S33" s="52">
        <f>SUM(L29:M33)</f>
        <v>0</v>
      </c>
      <c r="T33" s="53">
        <f t="shared" si="5"/>
        <v>0</v>
      </c>
    </row>
    <row r="34" spans="2:20" ht="18.75" customHeight="1" thickBot="1">
      <c r="B34" s="47" t="str">
        <f t="shared" si="1"/>
        <v>Transporte</v>
      </c>
      <c r="C34" s="24" t="s">
        <v>32</v>
      </c>
      <c r="D34" s="25" t="s">
        <v>33</v>
      </c>
      <c r="E34" s="47" t="str">
        <f t="shared" si="2"/>
        <v>Entretenimento</v>
      </c>
      <c r="F34" s="24" t="s">
        <v>32</v>
      </c>
      <c r="G34" s="25" t="s">
        <v>33</v>
      </c>
      <c r="H34" s="47" t="str">
        <f t="shared" si="3"/>
        <v>Investimento</v>
      </c>
      <c r="I34" s="24" t="s">
        <v>32</v>
      </c>
      <c r="J34" s="25" t="s">
        <v>33</v>
      </c>
      <c r="K34" s="47" t="str">
        <f t="shared" si="4"/>
        <v>Viagens</v>
      </c>
      <c r="L34" s="24" t="s">
        <v>32</v>
      </c>
      <c r="M34" s="25" t="s">
        <v>33</v>
      </c>
      <c r="O34" s="184"/>
      <c r="P34" s="186" t="str">
        <f>B34</f>
        <v>Transporte</v>
      </c>
      <c r="Q34" s="187"/>
      <c r="R34" s="213">
        <v>0</v>
      </c>
      <c r="S34" s="52">
        <f>SUM(C35:D39)</f>
        <v>0</v>
      </c>
      <c r="T34" s="53">
        <f t="shared" si="5"/>
        <v>0</v>
      </c>
    </row>
    <row r="35" spans="2:20" ht="27.75" customHeight="1" thickBot="1">
      <c r="B35" s="12" t="str">
        <f t="shared" si="1"/>
        <v>Prestação do carro</v>
      </c>
      <c r="C35" s="5">
        <v>0</v>
      </c>
      <c r="D35" s="6">
        <v>0</v>
      </c>
      <c r="E35" s="12" t="str">
        <f t="shared" si="2"/>
        <v>Bar</v>
      </c>
      <c r="F35" s="5">
        <v>0</v>
      </c>
      <c r="G35" s="6">
        <v>0</v>
      </c>
      <c r="H35" s="12" t="str">
        <f t="shared" si="3"/>
        <v>Day Trade</v>
      </c>
      <c r="I35" s="5">
        <v>0</v>
      </c>
      <c r="J35" s="6">
        <v>0</v>
      </c>
      <c r="K35" s="12" t="str">
        <f t="shared" si="4"/>
        <v>-</v>
      </c>
      <c r="L35" s="5">
        <v>0</v>
      </c>
      <c r="M35" s="6">
        <v>0</v>
      </c>
      <c r="O35" s="184"/>
      <c r="P35" s="186" t="str">
        <f>E34</f>
        <v>Entretenimento</v>
      </c>
      <c r="Q35" s="187"/>
      <c r="R35" s="213">
        <v>0</v>
      </c>
      <c r="S35" s="52">
        <f>SUM(F35:G39)</f>
        <v>0</v>
      </c>
      <c r="T35" s="53">
        <f t="shared" si="5"/>
        <v>0</v>
      </c>
    </row>
    <row r="36" spans="2:20" ht="17.25" thickBot="1">
      <c r="B36" s="12" t="str">
        <f t="shared" si="1"/>
        <v>Seguro do carro</v>
      </c>
      <c r="C36" s="5">
        <v>0</v>
      </c>
      <c r="D36" s="6">
        <v>0</v>
      </c>
      <c r="E36" s="12" t="str">
        <f t="shared" si="2"/>
        <v>Restaurante</v>
      </c>
      <c r="F36" s="5">
        <v>0</v>
      </c>
      <c r="G36" s="6">
        <v>0</v>
      </c>
      <c r="H36" s="12" t="str">
        <f t="shared" si="3"/>
        <v>Ações</v>
      </c>
      <c r="I36" s="5">
        <v>0</v>
      </c>
      <c r="J36" s="6">
        <v>0</v>
      </c>
      <c r="K36" s="12" t="str">
        <f t="shared" si="4"/>
        <v>-</v>
      </c>
      <c r="L36" s="5">
        <v>0</v>
      </c>
      <c r="M36" s="6">
        <v>0</v>
      </c>
      <c r="O36" s="184"/>
      <c r="P36" s="186" t="str">
        <f>H34</f>
        <v>Investimento</v>
      </c>
      <c r="Q36" s="187"/>
      <c r="R36" s="213">
        <v>0</v>
      </c>
      <c r="S36" s="52">
        <f>SUM(I35:J39)</f>
        <v>0</v>
      </c>
      <c r="T36" s="53">
        <f t="shared" si="5"/>
        <v>0</v>
      </c>
    </row>
    <row r="37" spans="2:20" ht="17.25" thickBot="1">
      <c r="B37" s="12" t="str">
        <f t="shared" si="1"/>
        <v>Estacionamento</v>
      </c>
      <c r="C37" s="5">
        <v>0</v>
      </c>
      <c r="D37" s="6">
        <v>0</v>
      </c>
      <c r="E37" s="12" t="str">
        <f t="shared" si="2"/>
        <v>Cinema</v>
      </c>
      <c r="F37" s="5">
        <v>0</v>
      </c>
      <c r="G37" s="6">
        <v>0</v>
      </c>
      <c r="H37" s="12" t="str">
        <f t="shared" si="3"/>
        <v>Previdência</v>
      </c>
      <c r="I37" s="5">
        <v>0</v>
      </c>
      <c r="J37" s="6">
        <v>0</v>
      </c>
      <c r="K37" s="12" t="str">
        <f t="shared" si="4"/>
        <v>-</v>
      </c>
      <c r="L37" s="5">
        <v>0</v>
      </c>
      <c r="M37" s="6">
        <v>0</v>
      </c>
      <c r="O37" s="184"/>
      <c r="P37" s="186" t="str">
        <f>K34</f>
        <v>Viagens</v>
      </c>
      <c r="Q37" s="187"/>
      <c r="R37" s="213">
        <v>0</v>
      </c>
      <c r="S37" s="52">
        <f>SUM(L35:M39)</f>
        <v>0</v>
      </c>
      <c r="T37" s="53">
        <f t="shared" si="5"/>
        <v>0</v>
      </c>
    </row>
    <row r="38" spans="2:20" ht="17.25" thickBot="1">
      <c r="B38" s="12" t="str">
        <f t="shared" si="1"/>
        <v>-</v>
      </c>
      <c r="C38" s="5">
        <v>0</v>
      </c>
      <c r="D38" s="6">
        <v>0</v>
      </c>
      <c r="E38" s="12" t="str">
        <f t="shared" si="2"/>
        <v>-</v>
      </c>
      <c r="F38" s="5">
        <v>0</v>
      </c>
      <c r="G38" s="6">
        <v>0</v>
      </c>
      <c r="H38" s="12" t="str">
        <f t="shared" si="3"/>
        <v>Renda Fixa</v>
      </c>
      <c r="I38" s="5">
        <v>0</v>
      </c>
      <c r="J38" s="6">
        <v>0</v>
      </c>
      <c r="K38" s="12" t="str">
        <f t="shared" si="4"/>
        <v>-</v>
      </c>
      <c r="L38" s="5">
        <v>0</v>
      </c>
      <c r="M38" s="6">
        <v>0</v>
      </c>
      <c r="O38" s="184"/>
      <c r="P38" s="186" t="str">
        <f>B40</f>
        <v>Prevenção</v>
      </c>
      <c r="Q38" s="187"/>
      <c r="R38" s="213">
        <v>0</v>
      </c>
      <c r="S38" s="52">
        <f>SUM(C41:D45)</f>
        <v>0</v>
      </c>
      <c r="T38" s="53">
        <f t="shared" si="5"/>
        <v>0</v>
      </c>
    </row>
    <row r="39" spans="2:20" ht="15.75" customHeight="1" thickBot="1">
      <c r="B39" s="12" t="str">
        <f t="shared" si="1"/>
        <v>-</v>
      </c>
      <c r="C39" s="5">
        <v>0</v>
      </c>
      <c r="D39" s="6">
        <v>0</v>
      </c>
      <c r="E39" s="12" t="str">
        <f t="shared" si="2"/>
        <v>-</v>
      </c>
      <c r="F39" s="5">
        <v>0</v>
      </c>
      <c r="G39" s="6">
        <v>0</v>
      </c>
      <c r="H39" s="12" t="str">
        <f t="shared" si="3"/>
        <v>-</v>
      </c>
      <c r="I39" s="5">
        <v>0</v>
      </c>
      <c r="J39" s="6">
        <v>0</v>
      </c>
      <c r="K39" s="12" t="str">
        <f t="shared" si="4"/>
        <v>-</v>
      </c>
      <c r="L39" s="5">
        <v>0</v>
      </c>
      <c r="M39" s="6">
        <v>0</v>
      </c>
      <c r="O39" s="184"/>
      <c r="P39" s="186" t="str">
        <f>E40</f>
        <v>Manutenção</v>
      </c>
      <c r="Q39" s="187"/>
      <c r="R39" s="213">
        <v>0</v>
      </c>
      <c r="S39" s="52">
        <f>SUM(F41:G45)</f>
        <v>0</v>
      </c>
      <c r="T39" s="53">
        <f t="shared" si="5"/>
        <v>0</v>
      </c>
    </row>
    <row r="40" spans="2:20" ht="15.75" customHeight="1" thickBot="1">
      <c r="B40" s="47" t="str">
        <f t="shared" si="1"/>
        <v>Prevenção</v>
      </c>
      <c r="C40" s="24" t="s">
        <v>32</v>
      </c>
      <c r="D40" s="25" t="s">
        <v>33</v>
      </c>
      <c r="E40" s="47" t="str">
        <f t="shared" si="2"/>
        <v>Manutenção</v>
      </c>
      <c r="F40" s="24" t="s">
        <v>32</v>
      </c>
      <c r="G40" s="25" t="s">
        <v>33</v>
      </c>
      <c r="H40" s="47" t="str">
        <f t="shared" si="3"/>
        <v>X</v>
      </c>
      <c r="I40" s="24" t="s">
        <v>32</v>
      </c>
      <c r="J40" s="25" t="s">
        <v>33</v>
      </c>
      <c r="K40" s="47" t="str">
        <f t="shared" si="4"/>
        <v>Outros</v>
      </c>
      <c r="L40" s="24" t="s">
        <v>32</v>
      </c>
      <c r="M40" s="25" t="s">
        <v>33</v>
      </c>
      <c r="O40" s="184"/>
      <c r="P40" s="186" t="str">
        <f>H40</f>
        <v>X</v>
      </c>
      <c r="Q40" s="187"/>
      <c r="R40" s="213">
        <v>0</v>
      </c>
      <c r="S40" s="52">
        <f>SUM(I41:J45)</f>
        <v>0</v>
      </c>
      <c r="T40" s="53">
        <f t="shared" si="5"/>
        <v>0</v>
      </c>
    </row>
    <row r="41" spans="2:20" ht="15.75" customHeight="1" thickBot="1">
      <c r="B41" s="12" t="str">
        <f t="shared" si="1"/>
        <v>Seguro saúde</v>
      </c>
      <c r="C41" s="5">
        <v>0</v>
      </c>
      <c r="D41" s="6">
        <v>0</v>
      </c>
      <c r="E41" s="22" t="str">
        <f t="shared" si="2"/>
        <v>Casa</v>
      </c>
      <c r="F41" s="5">
        <v>0</v>
      </c>
      <c r="G41" s="6">
        <v>0</v>
      </c>
      <c r="H41" s="12" t="str">
        <f t="shared" si="3"/>
        <v>-</v>
      </c>
      <c r="I41" s="5">
        <v>0</v>
      </c>
      <c r="J41" s="6">
        <v>0</v>
      </c>
      <c r="K41" s="12" t="str">
        <f t="shared" si="4"/>
        <v>-</v>
      </c>
      <c r="L41" s="5">
        <v>0</v>
      </c>
      <c r="M41" s="6">
        <v>0</v>
      </c>
      <c r="O41" s="185"/>
      <c r="P41" s="188" t="str">
        <f>K40</f>
        <v>Outros</v>
      </c>
      <c r="Q41" s="189"/>
      <c r="R41" s="215">
        <v>0</v>
      </c>
      <c r="S41" s="54">
        <f>SUM(L41:M45)</f>
        <v>0</v>
      </c>
      <c r="T41" s="55">
        <f t="shared" si="5"/>
        <v>0</v>
      </c>
    </row>
    <row r="42" spans="2:20" ht="15.75" customHeight="1" thickBot="1">
      <c r="B42" s="12" t="str">
        <f t="shared" si="1"/>
        <v>Plano de saúde</v>
      </c>
      <c r="C42" s="5">
        <v>0</v>
      </c>
      <c r="D42" s="6">
        <v>0</v>
      </c>
      <c r="E42" s="22" t="str">
        <f t="shared" si="2"/>
        <v>Carro</v>
      </c>
      <c r="F42" s="5">
        <v>0</v>
      </c>
      <c r="G42" s="6">
        <v>0</v>
      </c>
      <c r="H42" s="12" t="str">
        <f t="shared" si="3"/>
        <v>-</v>
      </c>
      <c r="I42" s="5">
        <v>0</v>
      </c>
      <c r="J42" s="6">
        <v>0</v>
      </c>
      <c r="K42" s="12" t="str">
        <f t="shared" si="4"/>
        <v>-</v>
      </c>
      <c r="L42" s="5">
        <v>0</v>
      </c>
      <c r="M42" s="6">
        <v>0</v>
      </c>
    </row>
    <row r="43" spans="2:20" ht="15.75" customHeight="1" thickBot="1">
      <c r="B43" s="12" t="str">
        <f t="shared" si="1"/>
        <v>-</v>
      </c>
      <c r="C43" s="5">
        <v>0</v>
      </c>
      <c r="D43" s="6">
        <v>0</v>
      </c>
      <c r="E43" s="22" t="str">
        <f t="shared" si="2"/>
        <v>-</v>
      </c>
      <c r="F43" s="5">
        <v>0</v>
      </c>
      <c r="G43" s="6">
        <v>0</v>
      </c>
      <c r="H43" s="12" t="str">
        <f t="shared" si="3"/>
        <v>-</v>
      </c>
      <c r="I43" s="5">
        <v>0</v>
      </c>
      <c r="J43" s="6">
        <v>0</v>
      </c>
      <c r="K43" s="12" t="str">
        <f t="shared" si="4"/>
        <v>-</v>
      </c>
      <c r="L43" s="5">
        <v>0</v>
      </c>
      <c r="M43" s="6">
        <v>0</v>
      </c>
    </row>
    <row r="44" spans="2:20" ht="15" customHeight="1" thickBot="1">
      <c r="B44" s="12" t="str">
        <f t="shared" si="1"/>
        <v>-</v>
      </c>
      <c r="C44" s="5">
        <v>0</v>
      </c>
      <c r="D44" s="6">
        <v>0</v>
      </c>
      <c r="E44" s="22" t="str">
        <f t="shared" si="2"/>
        <v>-</v>
      </c>
      <c r="F44" s="5">
        <v>0</v>
      </c>
      <c r="G44" s="6">
        <v>0</v>
      </c>
      <c r="H44" s="12" t="str">
        <f t="shared" si="3"/>
        <v>-</v>
      </c>
      <c r="I44" s="5">
        <v>0</v>
      </c>
      <c r="J44" s="6">
        <v>0</v>
      </c>
      <c r="K44" s="12" t="str">
        <f t="shared" si="4"/>
        <v>-</v>
      </c>
      <c r="L44" s="5">
        <v>0</v>
      </c>
      <c r="M44" s="6">
        <v>0</v>
      </c>
    </row>
    <row r="45" spans="2:20" ht="17.25" thickBot="1">
      <c r="B45" s="13" t="str">
        <f t="shared" si="1"/>
        <v>-</v>
      </c>
      <c r="C45" s="7">
        <v>0</v>
      </c>
      <c r="D45" s="8">
        <v>0</v>
      </c>
      <c r="E45" s="23" t="str">
        <f t="shared" si="2"/>
        <v>-</v>
      </c>
      <c r="F45" s="7">
        <v>0</v>
      </c>
      <c r="G45" s="8">
        <v>0</v>
      </c>
      <c r="H45" s="13" t="str">
        <f t="shared" si="3"/>
        <v>-</v>
      </c>
      <c r="I45" s="7">
        <v>0</v>
      </c>
      <c r="J45" s="8">
        <v>0</v>
      </c>
      <c r="K45" s="13" t="str">
        <f t="shared" si="4"/>
        <v>-</v>
      </c>
      <c r="L45" s="7">
        <v>0</v>
      </c>
      <c r="M45" s="8">
        <v>0</v>
      </c>
    </row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2.75" customHeight="1"/>
  </sheetData>
  <mergeCells count="30">
    <mergeCell ref="V16:X16"/>
    <mergeCell ref="V17:X20"/>
    <mergeCell ref="V21:X24"/>
    <mergeCell ref="V25:X25"/>
    <mergeCell ref="V26:X27"/>
    <mergeCell ref="P39:Q39"/>
    <mergeCell ref="P40:Q40"/>
    <mergeCell ref="P41:Q41"/>
    <mergeCell ref="O30:O41"/>
    <mergeCell ref="P30:Q30"/>
    <mergeCell ref="P31:Q31"/>
    <mergeCell ref="P32:Q32"/>
    <mergeCell ref="P33:Q33"/>
    <mergeCell ref="P34:Q34"/>
    <mergeCell ref="P35:Q35"/>
    <mergeCell ref="P36:Q36"/>
    <mergeCell ref="O6:O13"/>
    <mergeCell ref="S7:T11"/>
    <mergeCell ref="B27:M27"/>
    <mergeCell ref="P37:Q37"/>
    <mergeCell ref="P38:Q38"/>
    <mergeCell ref="B6:M7"/>
    <mergeCell ref="O18:O29"/>
    <mergeCell ref="P18:Q18"/>
    <mergeCell ref="P19:Q19"/>
    <mergeCell ref="P20:Q20"/>
    <mergeCell ref="P21:Q21"/>
    <mergeCell ref="P22:Q22"/>
    <mergeCell ref="P23:Q23"/>
    <mergeCell ref="P24:Q2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5:X56"/>
  <sheetViews>
    <sheetView showGridLines="0" topLeftCell="A15" zoomScaleNormal="100" workbookViewId="0">
      <selection activeCell="R16" sqref="R16:R41"/>
    </sheetView>
  </sheetViews>
  <sheetFormatPr defaultRowHeight="12.75"/>
  <cols>
    <col min="2" max="2" width="17.140625" customWidth="1"/>
    <col min="3" max="3" width="16.140625" customWidth="1"/>
    <col min="4" max="4" width="15" customWidth="1"/>
    <col min="5" max="5" width="17.140625" customWidth="1"/>
    <col min="6" max="7" width="11.7109375" customWidth="1"/>
    <col min="8" max="8" width="17.140625" customWidth="1"/>
    <col min="9" max="10" width="11.7109375" customWidth="1"/>
    <col min="11" max="11" width="17.140625" customWidth="1"/>
    <col min="12" max="13" width="11.7109375" customWidth="1"/>
    <col min="14" max="15" width="9.5703125" customWidth="1"/>
    <col min="16" max="16" width="11.7109375" customWidth="1"/>
    <col min="17" max="17" width="11.5703125" customWidth="1"/>
    <col min="18" max="18" width="15.28515625" customWidth="1"/>
    <col min="19" max="19" width="11.5703125" customWidth="1"/>
    <col min="20" max="20" width="11.42578125" customWidth="1"/>
    <col min="21" max="21" width="13.28515625" customWidth="1"/>
    <col min="22" max="22" width="11.140625" customWidth="1"/>
    <col min="23" max="23" width="11.42578125" customWidth="1"/>
    <col min="24" max="24" width="10.85546875" customWidth="1"/>
  </cols>
  <sheetData>
    <row r="5" spans="2:24" ht="13.5" thickBot="1"/>
    <row r="6" spans="2:24" ht="17.25" thickBot="1">
      <c r="B6" s="174" t="s">
        <v>15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O6" s="171" t="s">
        <v>13</v>
      </c>
      <c r="P6" s="14" t="s">
        <v>27</v>
      </c>
      <c r="Q6" s="39">
        <v>10000</v>
      </c>
      <c r="R6" s="62"/>
      <c r="V6" s="35" t="s">
        <v>28</v>
      </c>
      <c r="W6" s="36" t="s">
        <v>29</v>
      </c>
      <c r="X6" s="37" t="s">
        <v>14</v>
      </c>
    </row>
    <row r="7" spans="2:24" ht="17.25" thickBot="1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O7" s="172"/>
      <c r="P7" s="4" t="s">
        <v>38</v>
      </c>
      <c r="Q7" s="40"/>
      <c r="R7" s="62"/>
      <c r="S7" s="192" t="s">
        <v>21</v>
      </c>
      <c r="T7" s="193"/>
      <c r="U7" s="71" t="str">
        <f>H15</f>
        <v>Day Trade</v>
      </c>
      <c r="V7" s="138">
        <f>Agosto!X7</f>
        <v>0</v>
      </c>
      <c r="W7" s="139"/>
      <c r="X7" s="140"/>
    </row>
    <row r="8" spans="2:24" ht="18.75" thickBot="1">
      <c r="B8" s="46" t="s">
        <v>31</v>
      </c>
      <c r="C8" s="24" t="s">
        <v>32</v>
      </c>
      <c r="D8" s="25" t="s">
        <v>33</v>
      </c>
      <c r="E8" s="47" t="s">
        <v>34</v>
      </c>
      <c r="F8" s="24" t="s">
        <v>32</v>
      </c>
      <c r="G8" s="25" t="s">
        <v>33</v>
      </c>
      <c r="H8" s="47" t="s">
        <v>35</v>
      </c>
      <c r="I8" s="24" t="s">
        <v>32</v>
      </c>
      <c r="J8" s="25" t="s">
        <v>33</v>
      </c>
      <c r="K8" s="47" t="s">
        <v>36</v>
      </c>
      <c r="L8" s="24" t="s">
        <v>32</v>
      </c>
      <c r="M8" s="25" t="s">
        <v>33</v>
      </c>
      <c r="O8" s="172"/>
      <c r="P8" s="4" t="s">
        <v>37</v>
      </c>
      <c r="Q8" s="40"/>
      <c r="R8" s="62"/>
      <c r="S8" s="194"/>
      <c r="T8" s="195"/>
      <c r="U8" s="45" t="str">
        <f>H16</f>
        <v>Ações</v>
      </c>
      <c r="V8" s="124">
        <f>Agosto!X8</f>
        <v>0</v>
      </c>
      <c r="W8" s="43"/>
      <c r="X8" s="141"/>
    </row>
    <row r="9" spans="2:24" ht="17.25" thickBot="1">
      <c r="B9" s="10" t="s">
        <v>38</v>
      </c>
      <c r="C9" s="5">
        <v>0</v>
      </c>
      <c r="D9" s="6">
        <v>0</v>
      </c>
      <c r="E9" s="11" t="s">
        <v>39</v>
      </c>
      <c r="F9" s="5">
        <v>0</v>
      </c>
      <c r="G9" s="6">
        <v>0</v>
      </c>
      <c r="H9" s="11" t="s">
        <v>40</v>
      </c>
      <c r="I9" s="5">
        <v>0</v>
      </c>
      <c r="J9" s="6">
        <v>0</v>
      </c>
      <c r="K9" s="11" t="s">
        <v>41</v>
      </c>
      <c r="L9" s="5">
        <v>0</v>
      </c>
      <c r="M9" s="6">
        <v>0</v>
      </c>
      <c r="O9" s="172"/>
      <c r="P9" s="4" t="s">
        <v>42</v>
      </c>
      <c r="Q9" s="40"/>
      <c r="R9" s="62"/>
      <c r="S9" s="194"/>
      <c r="T9" s="195"/>
      <c r="U9" s="45" t="str">
        <f>H17</f>
        <v>Previdência</v>
      </c>
      <c r="V9" s="124">
        <f>Agosto!X9</f>
        <v>0</v>
      </c>
      <c r="W9" s="43"/>
      <c r="X9" s="141"/>
    </row>
    <row r="10" spans="2:24" ht="17.25" thickBot="1">
      <c r="B10" s="11" t="s">
        <v>43</v>
      </c>
      <c r="C10" s="5">
        <v>0</v>
      </c>
      <c r="D10" s="6">
        <v>0</v>
      </c>
      <c r="E10" s="11" t="s">
        <v>44</v>
      </c>
      <c r="F10" s="5">
        <v>0</v>
      </c>
      <c r="G10" s="6">
        <v>0</v>
      </c>
      <c r="H10" s="11" t="s">
        <v>45</v>
      </c>
      <c r="I10" s="5">
        <v>0</v>
      </c>
      <c r="J10" s="6">
        <v>0</v>
      </c>
      <c r="K10" s="11" t="s">
        <v>46</v>
      </c>
      <c r="L10" s="5">
        <v>0</v>
      </c>
      <c r="M10" s="6">
        <v>0</v>
      </c>
      <c r="O10" s="172"/>
      <c r="P10" s="4" t="s">
        <v>47</v>
      </c>
      <c r="Q10" s="40"/>
      <c r="R10" s="62"/>
      <c r="S10" s="194"/>
      <c r="T10" s="195"/>
      <c r="U10" s="45" t="str">
        <f>H18</f>
        <v>Renda Fixa</v>
      </c>
      <c r="V10" s="124">
        <f>Agosto!X10</f>
        <v>0</v>
      </c>
      <c r="W10" s="43"/>
      <c r="X10" s="141"/>
    </row>
    <row r="11" spans="2:24" ht="17.25" thickBot="1">
      <c r="B11" s="11" t="s">
        <v>48</v>
      </c>
      <c r="C11" s="5">
        <v>0</v>
      </c>
      <c r="D11" s="6">
        <v>0</v>
      </c>
      <c r="E11" s="11" t="s">
        <v>49</v>
      </c>
      <c r="F11" s="5">
        <v>0</v>
      </c>
      <c r="G11" s="6">
        <v>0</v>
      </c>
      <c r="H11" s="34" t="s">
        <v>50</v>
      </c>
      <c r="I11" s="5">
        <v>0</v>
      </c>
      <c r="J11" s="6">
        <v>0</v>
      </c>
      <c r="K11" s="11" t="s">
        <v>50</v>
      </c>
      <c r="L11" s="5">
        <v>0</v>
      </c>
      <c r="M11" s="6">
        <v>0</v>
      </c>
      <c r="O11" s="172"/>
      <c r="P11" s="4" t="s">
        <v>51</v>
      </c>
      <c r="Q11" s="40"/>
      <c r="R11" s="62"/>
      <c r="S11" s="196"/>
      <c r="T11" s="197"/>
      <c r="U11" s="73" t="str">
        <f>H19</f>
        <v>-</v>
      </c>
      <c r="V11" s="128">
        <f>Agosto!X11</f>
        <v>0</v>
      </c>
      <c r="W11" s="129"/>
      <c r="X11" s="142"/>
    </row>
    <row r="12" spans="2:24" ht="17.25" thickBot="1">
      <c r="B12" s="11" t="s">
        <v>52</v>
      </c>
      <c r="C12" s="5">
        <v>0</v>
      </c>
      <c r="D12" s="6">
        <v>0</v>
      </c>
      <c r="E12" s="12" t="s">
        <v>50</v>
      </c>
      <c r="F12" s="5">
        <v>0</v>
      </c>
      <c r="G12" s="6">
        <v>0</v>
      </c>
      <c r="H12" s="34" t="s">
        <v>50</v>
      </c>
      <c r="I12" s="5">
        <v>0</v>
      </c>
      <c r="J12" s="6">
        <v>0</v>
      </c>
      <c r="K12" s="11" t="s">
        <v>50</v>
      </c>
      <c r="L12" s="5">
        <v>0</v>
      </c>
      <c r="M12" s="6">
        <v>0</v>
      </c>
      <c r="O12" s="172"/>
      <c r="P12" s="4" t="s">
        <v>53</v>
      </c>
      <c r="Q12" s="40"/>
      <c r="R12" s="62"/>
    </row>
    <row r="13" spans="2:24" ht="16.5" customHeight="1" thickBot="1">
      <c r="B13" s="11" t="s">
        <v>54</v>
      </c>
      <c r="C13" s="5">
        <v>0</v>
      </c>
      <c r="D13" s="6">
        <v>0</v>
      </c>
      <c r="E13" s="12" t="s">
        <v>50</v>
      </c>
      <c r="F13" s="5">
        <v>0</v>
      </c>
      <c r="G13" s="6">
        <v>0</v>
      </c>
      <c r="H13" s="11" t="s">
        <v>50</v>
      </c>
      <c r="I13" s="5">
        <v>0</v>
      </c>
      <c r="J13" s="6">
        <v>0</v>
      </c>
      <c r="K13" s="11" t="s">
        <v>50</v>
      </c>
      <c r="L13" s="5">
        <v>0</v>
      </c>
      <c r="M13" s="6">
        <v>0</v>
      </c>
      <c r="O13" s="173"/>
      <c r="P13" s="16" t="s">
        <v>14</v>
      </c>
      <c r="Q13" s="41">
        <f>SUM(Q6:Q12)</f>
        <v>10000</v>
      </c>
      <c r="R13" s="62"/>
    </row>
    <row r="14" spans="2:24" ht="18.75" thickBot="1">
      <c r="B14" s="47" t="s">
        <v>55</v>
      </c>
      <c r="C14" s="24" t="s">
        <v>32</v>
      </c>
      <c r="D14" s="25" t="s">
        <v>33</v>
      </c>
      <c r="E14" s="47" t="s">
        <v>56</v>
      </c>
      <c r="F14" s="24" t="s">
        <v>32</v>
      </c>
      <c r="G14" s="25" t="s">
        <v>33</v>
      </c>
      <c r="H14" s="47" t="s">
        <v>57</v>
      </c>
      <c r="I14" s="24" t="s">
        <v>32</v>
      </c>
      <c r="J14" s="25" t="s">
        <v>33</v>
      </c>
      <c r="K14" s="47" t="s">
        <v>58</v>
      </c>
      <c r="L14" s="24" t="s">
        <v>32</v>
      </c>
      <c r="M14" s="25" t="s">
        <v>33</v>
      </c>
    </row>
    <row r="15" spans="2:24" ht="17.25" thickBot="1">
      <c r="B15" s="11" t="s">
        <v>59</v>
      </c>
      <c r="C15" s="5">
        <v>0</v>
      </c>
      <c r="D15" s="6">
        <v>0</v>
      </c>
      <c r="E15" s="12" t="s">
        <v>60</v>
      </c>
      <c r="F15" s="5">
        <v>0</v>
      </c>
      <c r="G15" s="6">
        <v>0</v>
      </c>
      <c r="H15" s="12" t="s">
        <v>61</v>
      </c>
      <c r="I15" s="5">
        <v>0</v>
      </c>
      <c r="J15" s="6">
        <v>0</v>
      </c>
      <c r="K15" s="12" t="s">
        <v>50</v>
      </c>
      <c r="L15" s="5">
        <v>0</v>
      </c>
      <c r="M15" s="6">
        <v>0</v>
      </c>
    </row>
    <row r="16" spans="2:24" ht="20.25" thickBot="1">
      <c r="B16" s="11" t="s">
        <v>62</v>
      </c>
      <c r="C16" s="5">
        <v>0</v>
      </c>
      <c r="D16" s="6">
        <v>0</v>
      </c>
      <c r="E16" s="12" t="s">
        <v>63</v>
      </c>
      <c r="F16" s="5">
        <v>0</v>
      </c>
      <c r="G16" s="6">
        <v>0</v>
      </c>
      <c r="H16" s="12" t="s">
        <v>64</v>
      </c>
      <c r="I16" s="5">
        <v>0</v>
      </c>
      <c r="J16" s="6">
        <v>0</v>
      </c>
      <c r="K16" s="12" t="s">
        <v>50</v>
      </c>
      <c r="L16" s="5">
        <v>0</v>
      </c>
      <c r="M16" s="6">
        <v>0</v>
      </c>
      <c r="P16" s="143" t="s">
        <v>65</v>
      </c>
      <c r="Q16" s="65">
        <f>Q13</f>
        <v>10000</v>
      </c>
      <c r="R16" s="217" t="s">
        <v>66</v>
      </c>
      <c r="S16" s="14" t="s">
        <v>67</v>
      </c>
      <c r="T16" s="15" t="s">
        <v>68</v>
      </c>
      <c r="V16" s="203" t="s">
        <v>69</v>
      </c>
      <c r="W16" s="203"/>
      <c r="X16" s="203"/>
    </row>
    <row r="17" spans="2:24" ht="17.25" thickBot="1">
      <c r="B17" s="11" t="s">
        <v>70</v>
      </c>
      <c r="C17" s="5">
        <v>0</v>
      </c>
      <c r="D17" s="6">
        <v>0</v>
      </c>
      <c r="E17" s="12" t="s">
        <v>71</v>
      </c>
      <c r="F17" s="5">
        <v>0</v>
      </c>
      <c r="G17" s="6">
        <v>0</v>
      </c>
      <c r="H17" s="12" t="s">
        <v>72</v>
      </c>
      <c r="I17" s="5">
        <v>0</v>
      </c>
      <c r="J17" s="6">
        <v>0</v>
      </c>
      <c r="K17" s="12" t="s">
        <v>50</v>
      </c>
      <c r="L17" s="5">
        <v>0</v>
      </c>
      <c r="M17" s="6">
        <v>0</v>
      </c>
      <c r="P17" s="18" t="s">
        <v>73</v>
      </c>
      <c r="Q17" s="19">
        <f>Q16-S17</f>
        <v>10000</v>
      </c>
      <c r="R17" s="211">
        <f>SUM(R18:R29)</f>
        <v>6150</v>
      </c>
      <c r="S17" s="20">
        <f>SUM(S18:S29)</f>
        <v>0</v>
      </c>
      <c r="T17" s="21">
        <f t="shared" ref="T17:T29" si="0">R17-S17</f>
        <v>6150</v>
      </c>
      <c r="V17" s="208" t="s">
        <v>74</v>
      </c>
      <c r="W17" s="208"/>
      <c r="X17" s="208"/>
    </row>
    <row r="18" spans="2:24" ht="17.25" thickBot="1">
      <c r="B18" s="12" t="s">
        <v>50</v>
      </c>
      <c r="C18" s="5">
        <v>0</v>
      </c>
      <c r="D18" s="6">
        <v>0</v>
      </c>
      <c r="E18" s="12" t="s">
        <v>50</v>
      </c>
      <c r="F18" s="5">
        <v>0</v>
      </c>
      <c r="G18" s="6">
        <v>0</v>
      </c>
      <c r="H18" s="12" t="s">
        <v>75</v>
      </c>
      <c r="I18" s="5">
        <v>0</v>
      </c>
      <c r="J18" s="6">
        <v>0</v>
      </c>
      <c r="K18" s="12" t="s">
        <v>50</v>
      </c>
      <c r="L18" s="5">
        <v>0</v>
      </c>
      <c r="M18" s="6">
        <v>0</v>
      </c>
      <c r="O18" s="183" t="s">
        <v>15</v>
      </c>
      <c r="P18" s="200" t="str">
        <f>B8</f>
        <v>Habitação</v>
      </c>
      <c r="Q18" s="201"/>
      <c r="R18" s="212">
        <v>300</v>
      </c>
      <c r="S18" s="49">
        <f>SUM(C9:D13)</f>
        <v>0</v>
      </c>
      <c r="T18" s="50">
        <f t="shared" si="0"/>
        <v>300</v>
      </c>
      <c r="V18" s="208"/>
      <c r="W18" s="208"/>
      <c r="X18" s="208"/>
    </row>
    <row r="19" spans="2:24" ht="17.25" thickBot="1">
      <c r="B19" s="12" t="s">
        <v>50</v>
      </c>
      <c r="C19" s="5">
        <v>0</v>
      </c>
      <c r="D19" s="6">
        <v>0</v>
      </c>
      <c r="E19" s="12" t="s">
        <v>50</v>
      </c>
      <c r="F19" s="5">
        <v>0</v>
      </c>
      <c r="G19" s="6">
        <v>0</v>
      </c>
      <c r="H19" s="12" t="s">
        <v>50</v>
      </c>
      <c r="I19" s="5">
        <v>0</v>
      </c>
      <c r="J19" s="6">
        <v>0</v>
      </c>
      <c r="K19" s="12" t="s">
        <v>50</v>
      </c>
      <c r="L19" s="5">
        <v>0</v>
      </c>
      <c r="M19" s="6">
        <v>0</v>
      </c>
      <c r="O19" s="184"/>
      <c r="P19" s="198" t="str">
        <f>E8</f>
        <v>Educação</v>
      </c>
      <c r="Q19" s="199"/>
      <c r="R19" s="213">
        <v>1500</v>
      </c>
      <c r="S19" s="42">
        <f>SUM(F9:G13)</f>
        <v>0</v>
      </c>
      <c r="T19" s="51">
        <f t="shared" si="0"/>
        <v>1500</v>
      </c>
      <c r="V19" s="208"/>
      <c r="W19" s="208"/>
      <c r="X19" s="208"/>
    </row>
    <row r="20" spans="2:24" ht="18.75" thickBot="1">
      <c r="B20" s="47" t="s">
        <v>76</v>
      </c>
      <c r="C20" s="24" t="s">
        <v>32</v>
      </c>
      <c r="D20" s="25" t="s">
        <v>33</v>
      </c>
      <c r="E20" s="47" t="s">
        <v>77</v>
      </c>
      <c r="F20" s="24" t="s">
        <v>32</v>
      </c>
      <c r="G20" s="25" t="s">
        <v>33</v>
      </c>
      <c r="H20" s="47" t="s">
        <v>78</v>
      </c>
      <c r="I20" s="24" t="s">
        <v>32</v>
      </c>
      <c r="J20" s="25" t="s">
        <v>33</v>
      </c>
      <c r="K20" s="47" t="s">
        <v>53</v>
      </c>
      <c r="L20" s="24" t="s">
        <v>32</v>
      </c>
      <c r="M20" s="25" t="s">
        <v>33</v>
      </c>
      <c r="O20" s="184"/>
      <c r="P20" s="198" t="str">
        <f>H8</f>
        <v>Saúde</v>
      </c>
      <c r="Q20" s="199"/>
      <c r="R20" s="213">
        <v>150</v>
      </c>
      <c r="S20" s="42">
        <f>SUM(I9:J13)</f>
        <v>0</v>
      </c>
      <c r="T20" s="51">
        <f t="shared" si="0"/>
        <v>150</v>
      </c>
      <c r="V20" s="208"/>
      <c r="W20" s="208"/>
      <c r="X20" s="208"/>
    </row>
    <row r="21" spans="2:24" ht="17.25" thickBot="1">
      <c r="B21" s="11" t="s">
        <v>79</v>
      </c>
      <c r="C21" s="5">
        <v>0</v>
      </c>
      <c r="D21" s="6">
        <v>0</v>
      </c>
      <c r="E21" s="22" t="s">
        <v>80</v>
      </c>
      <c r="F21" s="5">
        <v>0</v>
      </c>
      <c r="G21" s="6">
        <v>0</v>
      </c>
      <c r="H21" s="12" t="s">
        <v>50</v>
      </c>
      <c r="I21" s="5">
        <v>0</v>
      </c>
      <c r="J21" s="6">
        <v>0</v>
      </c>
      <c r="K21" s="12" t="s">
        <v>50</v>
      </c>
      <c r="L21" s="5">
        <v>0</v>
      </c>
      <c r="M21" s="6">
        <v>0</v>
      </c>
      <c r="O21" s="184"/>
      <c r="P21" s="198" t="str">
        <f>K8</f>
        <v>Impostos</v>
      </c>
      <c r="Q21" s="199"/>
      <c r="R21" s="213">
        <v>600</v>
      </c>
      <c r="S21" s="42">
        <f>SUM(L9:M13)</f>
        <v>0</v>
      </c>
      <c r="T21" s="51">
        <f t="shared" si="0"/>
        <v>600</v>
      </c>
      <c r="V21" s="208" t="s">
        <v>86</v>
      </c>
      <c r="W21" s="208"/>
      <c r="X21" s="208"/>
    </row>
    <row r="22" spans="2:24" ht="17.25" thickBot="1">
      <c r="B22" s="11" t="s">
        <v>82</v>
      </c>
      <c r="C22" s="5">
        <v>0</v>
      </c>
      <c r="D22" s="6">
        <v>0</v>
      </c>
      <c r="E22" s="22" t="s">
        <v>83</v>
      </c>
      <c r="F22" s="5">
        <v>0</v>
      </c>
      <c r="G22" s="6">
        <v>0</v>
      </c>
      <c r="H22" s="12" t="s">
        <v>50</v>
      </c>
      <c r="I22" s="5">
        <v>0</v>
      </c>
      <c r="J22" s="6">
        <v>0</v>
      </c>
      <c r="K22" s="12" t="s">
        <v>50</v>
      </c>
      <c r="L22" s="5">
        <v>0</v>
      </c>
      <c r="M22" s="6">
        <v>0</v>
      </c>
      <c r="O22" s="184"/>
      <c r="P22" s="198" t="str">
        <f>B14</f>
        <v>Transporte</v>
      </c>
      <c r="Q22" s="199"/>
      <c r="R22" s="213">
        <v>200</v>
      </c>
      <c r="S22" s="42">
        <f>SUM(C15:D19)</f>
        <v>0</v>
      </c>
      <c r="T22" s="51">
        <f t="shared" si="0"/>
        <v>200</v>
      </c>
      <c r="V22" s="208"/>
      <c r="W22" s="208"/>
      <c r="X22" s="208"/>
    </row>
    <row r="23" spans="2:24" ht="17.25" customHeight="1" thickBot="1">
      <c r="B23" s="12" t="s">
        <v>50</v>
      </c>
      <c r="C23" s="5">
        <v>0</v>
      </c>
      <c r="D23" s="6">
        <v>0</v>
      </c>
      <c r="E23" s="22" t="s">
        <v>50</v>
      </c>
      <c r="F23" s="5">
        <v>0</v>
      </c>
      <c r="G23" s="6">
        <v>0</v>
      </c>
      <c r="H23" s="12" t="s">
        <v>50</v>
      </c>
      <c r="I23" s="5">
        <v>0</v>
      </c>
      <c r="J23" s="6">
        <v>0</v>
      </c>
      <c r="K23" s="12" t="s">
        <v>50</v>
      </c>
      <c r="L23" s="5">
        <v>0</v>
      </c>
      <c r="M23" s="6">
        <v>0</v>
      </c>
      <c r="O23" s="184"/>
      <c r="P23" s="198" t="str">
        <f>E14</f>
        <v>Entretenimento</v>
      </c>
      <c r="Q23" s="199"/>
      <c r="R23" s="213">
        <v>260</v>
      </c>
      <c r="S23" s="42">
        <f>SUM(F15:G19)</f>
        <v>0</v>
      </c>
      <c r="T23" s="51">
        <f t="shared" si="0"/>
        <v>260</v>
      </c>
      <c r="V23" s="208"/>
      <c r="W23" s="208"/>
      <c r="X23" s="208"/>
    </row>
    <row r="24" spans="2:24" ht="17.25" thickBot="1">
      <c r="B24" s="12" t="s">
        <v>50</v>
      </c>
      <c r="C24" s="5">
        <v>0</v>
      </c>
      <c r="D24" s="6">
        <v>0</v>
      </c>
      <c r="E24" s="22" t="s">
        <v>50</v>
      </c>
      <c r="F24" s="5">
        <v>0</v>
      </c>
      <c r="G24" s="6">
        <v>0</v>
      </c>
      <c r="H24" s="12" t="s">
        <v>50</v>
      </c>
      <c r="I24" s="5">
        <v>0</v>
      </c>
      <c r="J24" s="6">
        <v>0</v>
      </c>
      <c r="K24" s="12" t="s">
        <v>50</v>
      </c>
      <c r="L24" s="5">
        <v>0</v>
      </c>
      <c r="M24" s="6">
        <v>0</v>
      </c>
      <c r="O24" s="184"/>
      <c r="P24" s="198" t="str">
        <f>H14</f>
        <v>Investimento</v>
      </c>
      <c r="Q24" s="199"/>
      <c r="R24" s="213">
        <v>40</v>
      </c>
      <c r="S24" s="42">
        <f>SUM(I15:J19)</f>
        <v>0</v>
      </c>
      <c r="T24" s="51">
        <f t="shared" si="0"/>
        <v>40</v>
      </c>
      <c r="V24" s="208"/>
      <c r="W24" s="208"/>
      <c r="X24" s="208"/>
    </row>
    <row r="25" spans="2:24" ht="17.25" customHeight="1" thickBot="1">
      <c r="B25" s="13" t="s">
        <v>50</v>
      </c>
      <c r="C25" s="7">
        <v>0</v>
      </c>
      <c r="D25" s="8">
        <v>0</v>
      </c>
      <c r="E25" s="23" t="s">
        <v>50</v>
      </c>
      <c r="F25" s="7">
        <v>0</v>
      </c>
      <c r="G25" s="8">
        <v>0</v>
      </c>
      <c r="H25" s="13" t="s">
        <v>50</v>
      </c>
      <c r="I25" s="7">
        <v>0</v>
      </c>
      <c r="J25" s="8">
        <v>0</v>
      </c>
      <c r="K25" s="13" t="s">
        <v>50</v>
      </c>
      <c r="L25" s="7">
        <v>0</v>
      </c>
      <c r="M25" s="8">
        <v>0</v>
      </c>
      <c r="N25" s="48"/>
      <c r="O25" s="184"/>
      <c r="P25" s="58" t="str">
        <f>K14</f>
        <v>Viagens</v>
      </c>
      <c r="Q25" s="59"/>
      <c r="R25" s="214">
        <v>2500</v>
      </c>
      <c r="S25" s="52">
        <f>SUM(L15:M19)</f>
        <v>0</v>
      </c>
      <c r="T25" s="53">
        <f t="shared" si="0"/>
        <v>2500</v>
      </c>
      <c r="V25" s="209" t="s">
        <v>87</v>
      </c>
      <c r="W25" s="209"/>
      <c r="X25" s="209"/>
    </row>
    <row r="26" spans="2:24" ht="17.25" thickBot="1">
      <c r="G26" s="9"/>
      <c r="N26" s="38"/>
      <c r="O26" s="184"/>
      <c r="P26" s="58" t="str">
        <f>B20</f>
        <v>Prevenção</v>
      </c>
      <c r="Q26" s="59"/>
      <c r="R26" s="214">
        <v>600</v>
      </c>
      <c r="S26" s="52">
        <f>SUM(C21:D25)</f>
        <v>0</v>
      </c>
      <c r="T26" s="53">
        <f t="shared" si="0"/>
        <v>600</v>
      </c>
      <c r="V26" s="208" t="s">
        <v>85</v>
      </c>
      <c r="W26" s="208"/>
      <c r="X26" s="208"/>
    </row>
    <row r="27" spans="2:24" ht="27.75" thickBot="1">
      <c r="B27" s="180" t="s">
        <v>18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O27" s="184"/>
      <c r="P27" s="58" t="str">
        <f>E20</f>
        <v>Manutenção</v>
      </c>
      <c r="Q27" s="59"/>
      <c r="R27" s="214">
        <v>0</v>
      </c>
      <c r="S27" s="52">
        <f>SUM(F21:G25)</f>
        <v>0</v>
      </c>
      <c r="T27" s="53">
        <f t="shared" si="0"/>
        <v>0</v>
      </c>
      <c r="V27" s="208"/>
      <c r="W27" s="208"/>
      <c r="X27" s="208"/>
    </row>
    <row r="28" spans="2:24" ht="18.75" thickBot="1">
      <c r="B28" s="46" t="str">
        <f t="shared" ref="B28:B45" si="1">B8</f>
        <v>Habitação</v>
      </c>
      <c r="C28" s="24" t="s">
        <v>32</v>
      </c>
      <c r="D28" s="25" t="s">
        <v>33</v>
      </c>
      <c r="E28" s="47" t="str">
        <f t="shared" ref="E28:E45" si="2">E8</f>
        <v>Educação</v>
      </c>
      <c r="F28" s="24" t="s">
        <v>32</v>
      </c>
      <c r="G28" s="25" t="s">
        <v>33</v>
      </c>
      <c r="H28" s="47" t="str">
        <f t="shared" ref="H28:H45" si="3">H8</f>
        <v>Saúde</v>
      </c>
      <c r="I28" s="24" t="s">
        <v>32</v>
      </c>
      <c r="J28" s="25" t="s">
        <v>33</v>
      </c>
      <c r="K28" s="47" t="str">
        <f t="shared" ref="K28:K45" si="4">K8</f>
        <v>Impostos</v>
      </c>
      <c r="L28" s="24" t="s">
        <v>32</v>
      </c>
      <c r="M28" s="25" t="s">
        <v>33</v>
      </c>
      <c r="O28" s="184"/>
      <c r="P28" s="58" t="str">
        <f>H20</f>
        <v>X</v>
      </c>
      <c r="Q28" s="59"/>
      <c r="R28" s="214">
        <v>0</v>
      </c>
      <c r="S28" s="52">
        <f>SUM(I21:J25)</f>
        <v>0</v>
      </c>
      <c r="T28" s="53">
        <f t="shared" si="0"/>
        <v>0</v>
      </c>
    </row>
    <row r="29" spans="2:24" ht="19.5" customHeight="1" thickBot="1">
      <c r="B29" s="10" t="str">
        <f t="shared" si="1"/>
        <v>Aluguel</v>
      </c>
      <c r="C29" s="5">
        <v>0</v>
      </c>
      <c r="D29" s="6">
        <v>0</v>
      </c>
      <c r="E29" s="12" t="str">
        <f t="shared" si="2"/>
        <v>Colégio</v>
      </c>
      <c r="F29" s="5">
        <v>0</v>
      </c>
      <c r="G29" s="6">
        <v>0</v>
      </c>
      <c r="H29" s="12" t="str">
        <f t="shared" si="3"/>
        <v>Médico</v>
      </c>
      <c r="I29" s="5">
        <v>0</v>
      </c>
      <c r="J29" s="6">
        <v>0</v>
      </c>
      <c r="K29" s="12" t="str">
        <f t="shared" si="4"/>
        <v>IPTU</v>
      </c>
      <c r="L29" s="5">
        <v>0</v>
      </c>
      <c r="M29" s="6">
        <v>0</v>
      </c>
      <c r="O29" s="185"/>
      <c r="P29" s="60" t="str">
        <f>K20</f>
        <v>Outros</v>
      </c>
      <c r="Q29" s="61"/>
      <c r="R29" s="215">
        <v>0</v>
      </c>
      <c r="S29" s="54">
        <f>SUM(L21:M25)</f>
        <v>0</v>
      </c>
      <c r="T29" s="55">
        <f t="shared" si="0"/>
        <v>0</v>
      </c>
    </row>
    <row r="30" spans="2:24" ht="18.75" customHeight="1" thickBot="1">
      <c r="B30" s="11" t="str">
        <f t="shared" si="1"/>
        <v>Condomínio</v>
      </c>
      <c r="C30" s="5">
        <v>0</v>
      </c>
      <c r="D30" s="6">
        <v>0</v>
      </c>
      <c r="E30" s="12" t="str">
        <f t="shared" si="2"/>
        <v>Faculdade</v>
      </c>
      <c r="F30" s="5">
        <v>0</v>
      </c>
      <c r="G30" s="6">
        <v>0</v>
      </c>
      <c r="H30" s="12" t="str">
        <f t="shared" si="3"/>
        <v>Dentista</v>
      </c>
      <c r="I30" s="5">
        <v>0</v>
      </c>
      <c r="J30" s="6">
        <v>0</v>
      </c>
      <c r="K30" s="12" t="str">
        <f t="shared" si="4"/>
        <v>IPVA</v>
      </c>
      <c r="L30" s="5">
        <v>0</v>
      </c>
      <c r="M30" s="6">
        <v>0</v>
      </c>
      <c r="O30" s="183" t="s">
        <v>18</v>
      </c>
      <c r="P30" s="190" t="str">
        <f>B28</f>
        <v>Habitação</v>
      </c>
      <c r="Q30" s="191"/>
      <c r="R30" s="216">
        <v>0</v>
      </c>
      <c r="S30" s="56">
        <f>SUM(C29:D33)</f>
        <v>0</v>
      </c>
      <c r="T30" s="57">
        <f t="shared" ref="T30:T41" si="5">R30-S30</f>
        <v>0</v>
      </c>
    </row>
    <row r="31" spans="2:24" ht="17.25" thickBot="1">
      <c r="B31" s="11" t="str">
        <f t="shared" si="1"/>
        <v>Prestação da casa</v>
      </c>
      <c r="C31" s="5">
        <v>0</v>
      </c>
      <c r="D31" s="6">
        <v>0</v>
      </c>
      <c r="E31" s="12" t="str">
        <f t="shared" si="2"/>
        <v>Curso</v>
      </c>
      <c r="F31" s="5">
        <v>0</v>
      </c>
      <c r="G31" s="6">
        <v>0</v>
      </c>
      <c r="H31" s="12" t="str">
        <f t="shared" si="3"/>
        <v>-</v>
      </c>
      <c r="I31" s="5">
        <v>0</v>
      </c>
      <c r="J31" s="6">
        <v>0</v>
      </c>
      <c r="K31" s="12" t="str">
        <f t="shared" si="4"/>
        <v>-</v>
      </c>
      <c r="L31" s="5">
        <v>0</v>
      </c>
      <c r="M31" s="6">
        <v>0</v>
      </c>
      <c r="O31" s="184"/>
      <c r="P31" s="186" t="str">
        <f>E28</f>
        <v>Educação</v>
      </c>
      <c r="Q31" s="187"/>
      <c r="R31" s="213">
        <v>0</v>
      </c>
      <c r="S31" s="52">
        <f>SUM(F29:G33)</f>
        <v>0</v>
      </c>
      <c r="T31" s="53">
        <f t="shared" si="5"/>
        <v>0</v>
      </c>
    </row>
    <row r="32" spans="2:24" ht="17.25" thickBot="1">
      <c r="B32" s="11" t="str">
        <f t="shared" si="1"/>
        <v>Seguro da Casa</v>
      </c>
      <c r="C32" s="5">
        <v>0</v>
      </c>
      <c r="D32" s="6">
        <v>0</v>
      </c>
      <c r="E32" s="12" t="str">
        <f t="shared" si="2"/>
        <v>-</v>
      </c>
      <c r="F32" s="5">
        <v>0</v>
      </c>
      <c r="G32" s="6">
        <v>0</v>
      </c>
      <c r="H32" s="12" t="str">
        <f t="shared" si="3"/>
        <v>-</v>
      </c>
      <c r="I32" s="5">
        <v>0</v>
      </c>
      <c r="J32" s="6">
        <v>0</v>
      </c>
      <c r="K32" s="12" t="str">
        <f t="shared" si="4"/>
        <v>-</v>
      </c>
      <c r="L32" s="5">
        <v>0</v>
      </c>
      <c r="M32" s="6">
        <v>0</v>
      </c>
      <c r="O32" s="184"/>
      <c r="P32" s="186" t="str">
        <f>H28</f>
        <v>Saúde</v>
      </c>
      <c r="Q32" s="187"/>
      <c r="R32" s="213">
        <v>0</v>
      </c>
      <c r="S32" s="52">
        <f>SUM(I29:J33)</f>
        <v>0</v>
      </c>
      <c r="T32" s="53">
        <f t="shared" si="5"/>
        <v>0</v>
      </c>
    </row>
    <row r="33" spans="2:20" ht="17.25" thickBot="1">
      <c r="B33" s="11" t="str">
        <f t="shared" si="1"/>
        <v>Diarista</v>
      </c>
      <c r="C33" s="5">
        <v>0</v>
      </c>
      <c r="D33" s="6">
        <v>0</v>
      </c>
      <c r="E33" s="12" t="str">
        <f t="shared" si="2"/>
        <v>-</v>
      </c>
      <c r="F33" s="5">
        <v>0</v>
      </c>
      <c r="G33" s="6">
        <v>0</v>
      </c>
      <c r="H33" s="12" t="str">
        <f t="shared" si="3"/>
        <v>-</v>
      </c>
      <c r="I33" s="5">
        <v>0</v>
      </c>
      <c r="J33" s="6">
        <v>0</v>
      </c>
      <c r="K33" s="12" t="str">
        <f t="shared" si="4"/>
        <v>-</v>
      </c>
      <c r="L33" s="5">
        <v>0</v>
      </c>
      <c r="M33" s="6">
        <v>0</v>
      </c>
      <c r="O33" s="184"/>
      <c r="P33" s="186" t="str">
        <f>K28</f>
        <v>Impostos</v>
      </c>
      <c r="Q33" s="187"/>
      <c r="R33" s="213">
        <v>0</v>
      </c>
      <c r="S33" s="52">
        <f>SUM(L29:M33)</f>
        <v>0</v>
      </c>
      <c r="T33" s="53">
        <f t="shared" si="5"/>
        <v>0</v>
      </c>
    </row>
    <row r="34" spans="2:20" ht="18.75" customHeight="1" thickBot="1">
      <c r="B34" s="47" t="str">
        <f t="shared" si="1"/>
        <v>Transporte</v>
      </c>
      <c r="C34" s="24" t="s">
        <v>32</v>
      </c>
      <c r="D34" s="25" t="s">
        <v>33</v>
      </c>
      <c r="E34" s="47" t="str">
        <f t="shared" si="2"/>
        <v>Entretenimento</v>
      </c>
      <c r="F34" s="24" t="s">
        <v>32</v>
      </c>
      <c r="G34" s="25" t="s">
        <v>33</v>
      </c>
      <c r="H34" s="47" t="str">
        <f t="shared" si="3"/>
        <v>Investimento</v>
      </c>
      <c r="I34" s="24" t="s">
        <v>32</v>
      </c>
      <c r="J34" s="25" t="s">
        <v>33</v>
      </c>
      <c r="K34" s="47" t="str">
        <f t="shared" si="4"/>
        <v>Viagens</v>
      </c>
      <c r="L34" s="24" t="s">
        <v>32</v>
      </c>
      <c r="M34" s="25" t="s">
        <v>33</v>
      </c>
      <c r="O34" s="184"/>
      <c r="P34" s="186" t="str">
        <f>B34</f>
        <v>Transporte</v>
      </c>
      <c r="Q34" s="187"/>
      <c r="R34" s="213">
        <v>0</v>
      </c>
      <c r="S34" s="52">
        <f>SUM(C35:D39)</f>
        <v>0</v>
      </c>
      <c r="T34" s="53">
        <f t="shared" si="5"/>
        <v>0</v>
      </c>
    </row>
    <row r="35" spans="2:20" ht="27.75" customHeight="1" thickBot="1">
      <c r="B35" s="12" t="str">
        <f t="shared" si="1"/>
        <v>Prestação do carro</v>
      </c>
      <c r="C35" s="5">
        <v>0</v>
      </c>
      <c r="D35" s="6">
        <v>0</v>
      </c>
      <c r="E35" s="12" t="str">
        <f t="shared" si="2"/>
        <v>Bar</v>
      </c>
      <c r="F35" s="5">
        <v>0</v>
      </c>
      <c r="G35" s="6">
        <v>0</v>
      </c>
      <c r="H35" s="12" t="str">
        <f t="shared" si="3"/>
        <v>Day Trade</v>
      </c>
      <c r="I35" s="5">
        <v>0</v>
      </c>
      <c r="J35" s="6">
        <v>0</v>
      </c>
      <c r="K35" s="12" t="str">
        <f t="shared" si="4"/>
        <v>-</v>
      </c>
      <c r="L35" s="5">
        <v>0</v>
      </c>
      <c r="M35" s="6">
        <v>0</v>
      </c>
      <c r="O35" s="184"/>
      <c r="P35" s="186" t="str">
        <f>E34</f>
        <v>Entretenimento</v>
      </c>
      <c r="Q35" s="187"/>
      <c r="R35" s="213">
        <v>0</v>
      </c>
      <c r="S35" s="52">
        <f>SUM(F35:G39)</f>
        <v>0</v>
      </c>
      <c r="T35" s="53">
        <f t="shared" si="5"/>
        <v>0</v>
      </c>
    </row>
    <row r="36" spans="2:20" ht="17.25" thickBot="1">
      <c r="B36" s="12" t="str">
        <f t="shared" si="1"/>
        <v>Seguro do carro</v>
      </c>
      <c r="C36" s="5">
        <v>0</v>
      </c>
      <c r="D36" s="6">
        <v>0</v>
      </c>
      <c r="E36" s="12" t="str">
        <f t="shared" si="2"/>
        <v>Restaurante</v>
      </c>
      <c r="F36" s="5">
        <v>0</v>
      </c>
      <c r="G36" s="6">
        <v>0</v>
      </c>
      <c r="H36" s="12" t="str">
        <f t="shared" si="3"/>
        <v>Ações</v>
      </c>
      <c r="I36" s="5">
        <v>0</v>
      </c>
      <c r="J36" s="6">
        <v>0</v>
      </c>
      <c r="K36" s="12" t="str">
        <f t="shared" si="4"/>
        <v>-</v>
      </c>
      <c r="L36" s="5">
        <v>0</v>
      </c>
      <c r="M36" s="6">
        <v>0</v>
      </c>
      <c r="O36" s="184"/>
      <c r="P36" s="186" t="str">
        <f>H34</f>
        <v>Investimento</v>
      </c>
      <c r="Q36" s="187"/>
      <c r="R36" s="213">
        <v>0</v>
      </c>
      <c r="S36" s="52">
        <f>SUM(I35:J39)</f>
        <v>0</v>
      </c>
      <c r="T36" s="53">
        <f t="shared" si="5"/>
        <v>0</v>
      </c>
    </row>
    <row r="37" spans="2:20" ht="17.25" thickBot="1">
      <c r="B37" s="12" t="str">
        <f t="shared" si="1"/>
        <v>Estacionamento</v>
      </c>
      <c r="C37" s="5">
        <v>0</v>
      </c>
      <c r="D37" s="6">
        <v>0</v>
      </c>
      <c r="E37" s="12" t="str">
        <f t="shared" si="2"/>
        <v>Cinema</v>
      </c>
      <c r="F37" s="5">
        <v>0</v>
      </c>
      <c r="G37" s="6">
        <v>0</v>
      </c>
      <c r="H37" s="12" t="str">
        <f t="shared" si="3"/>
        <v>Previdência</v>
      </c>
      <c r="I37" s="5">
        <v>0</v>
      </c>
      <c r="J37" s="6">
        <v>0</v>
      </c>
      <c r="K37" s="12" t="str">
        <f t="shared" si="4"/>
        <v>-</v>
      </c>
      <c r="L37" s="5">
        <v>0</v>
      </c>
      <c r="M37" s="6">
        <v>0</v>
      </c>
      <c r="O37" s="184"/>
      <c r="P37" s="186" t="str">
        <f>K34</f>
        <v>Viagens</v>
      </c>
      <c r="Q37" s="187"/>
      <c r="R37" s="213">
        <v>0</v>
      </c>
      <c r="S37" s="52">
        <f>SUM(L35:M39)</f>
        <v>0</v>
      </c>
      <c r="T37" s="53">
        <f t="shared" si="5"/>
        <v>0</v>
      </c>
    </row>
    <row r="38" spans="2:20" ht="17.25" thickBot="1">
      <c r="B38" s="12" t="str">
        <f t="shared" si="1"/>
        <v>-</v>
      </c>
      <c r="C38" s="5">
        <v>0</v>
      </c>
      <c r="D38" s="6">
        <v>0</v>
      </c>
      <c r="E38" s="12" t="str">
        <f t="shared" si="2"/>
        <v>-</v>
      </c>
      <c r="F38" s="5">
        <v>0</v>
      </c>
      <c r="G38" s="6">
        <v>0</v>
      </c>
      <c r="H38" s="12" t="str">
        <f t="shared" si="3"/>
        <v>Renda Fixa</v>
      </c>
      <c r="I38" s="5">
        <v>0</v>
      </c>
      <c r="J38" s="6">
        <v>0</v>
      </c>
      <c r="K38" s="12" t="str">
        <f t="shared" si="4"/>
        <v>-</v>
      </c>
      <c r="L38" s="5">
        <v>0</v>
      </c>
      <c r="M38" s="6">
        <v>0</v>
      </c>
      <c r="O38" s="184"/>
      <c r="P38" s="186" t="str">
        <f>B40</f>
        <v>Prevenção</v>
      </c>
      <c r="Q38" s="187"/>
      <c r="R38" s="213">
        <v>0</v>
      </c>
      <c r="S38" s="52">
        <f>SUM(C41:D45)</f>
        <v>0</v>
      </c>
      <c r="T38" s="53">
        <f t="shared" si="5"/>
        <v>0</v>
      </c>
    </row>
    <row r="39" spans="2:20" ht="15.75" customHeight="1" thickBot="1">
      <c r="B39" s="12" t="str">
        <f t="shared" si="1"/>
        <v>-</v>
      </c>
      <c r="C39" s="5">
        <v>0</v>
      </c>
      <c r="D39" s="6">
        <v>0</v>
      </c>
      <c r="E39" s="12" t="str">
        <f t="shared" si="2"/>
        <v>-</v>
      </c>
      <c r="F39" s="5">
        <v>0</v>
      </c>
      <c r="G39" s="6">
        <v>0</v>
      </c>
      <c r="H39" s="12" t="str">
        <f t="shared" si="3"/>
        <v>-</v>
      </c>
      <c r="I39" s="5">
        <v>0</v>
      </c>
      <c r="J39" s="6">
        <v>0</v>
      </c>
      <c r="K39" s="12" t="str">
        <f t="shared" si="4"/>
        <v>-</v>
      </c>
      <c r="L39" s="5">
        <v>0</v>
      </c>
      <c r="M39" s="6">
        <v>0</v>
      </c>
      <c r="O39" s="184"/>
      <c r="P39" s="186" t="str">
        <f>E40</f>
        <v>Manutenção</v>
      </c>
      <c r="Q39" s="187"/>
      <c r="R39" s="213">
        <v>0</v>
      </c>
      <c r="S39" s="52">
        <f>SUM(F41:G45)</f>
        <v>0</v>
      </c>
      <c r="T39" s="53">
        <f t="shared" si="5"/>
        <v>0</v>
      </c>
    </row>
    <row r="40" spans="2:20" ht="15.75" customHeight="1" thickBot="1">
      <c r="B40" s="47" t="str">
        <f t="shared" si="1"/>
        <v>Prevenção</v>
      </c>
      <c r="C40" s="24" t="s">
        <v>32</v>
      </c>
      <c r="D40" s="25" t="s">
        <v>33</v>
      </c>
      <c r="E40" s="47" t="str">
        <f t="shared" si="2"/>
        <v>Manutenção</v>
      </c>
      <c r="F40" s="24" t="s">
        <v>32</v>
      </c>
      <c r="G40" s="25" t="s">
        <v>33</v>
      </c>
      <c r="H40" s="47" t="str">
        <f t="shared" si="3"/>
        <v>X</v>
      </c>
      <c r="I40" s="24" t="s">
        <v>32</v>
      </c>
      <c r="J40" s="25" t="s">
        <v>33</v>
      </c>
      <c r="K40" s="47" t="str">
        <f t="shared" si="4"/>
        <v>Outros</v>
      </c>
      <c r="L40" s="24" t="s">
        <v>32</v>
      </c>
      <c r="M40" s="25" t="s">
        <v>33</v>
      </c>
      <c r="O40" s="184"/>
      <c r="P40" s="186" t="str">
        <f>H40</f>
        <v>X</v>
      </c>
      <c r="Q40" s="187"/>
      <c r="R40" s="213">
        <v>0</v>
      </c>
      <c r="S40" s="52">
        <f>SUM(I41:J45)</f>
        <v>0</v>
      </c>
      <c r="T40" s="53">
        <f t="shared" si="5"/>
        <v>0</v>
      </c>
    </row>
    <row r="41" spans="2:20" ht="15.75" customHeight="1" thickBot="1">
      <c r="B41" s="12" t="str">
        <f t="shared" si="1"/>
        <v>Seguro saúde</v>
      </c>
      <c r="C41" s="5">
        <v>0</v>
      </c>
      <c r="D41" s="6">
        <v>0</v>
      </c>
      <c r="E41" s="22" t="str">
        <f t="shared" si="2"/>
        <v>Casa</v>
      </c>
      <c r="F41" s="5">
        <v>0</v>
      </c>
      <c r="G41" s="6">
        <v>0</v>
      </c>
      <c r="H41" s="12" t="str">
        <f t="shared" si="3"/>
        <v>-</v>
      </c>
      <c r="I41" s="5">
        <v>0</v>
      </c>
      <c r="J41" s="6">
        <v>0</v>
      </c>
      <c r="K41" s="12" t="str">
        <f t="shared" si="4"/>
        <v>-</v>
      </c>
      <c r="L41" s="5">
        <v>0</v>
      </c>
      <c r="M41" s="6">
        <v>0</v>
      </c>
      <c r="O41" s="185"/>
      <c r="P41" s="188" t="str">
        <f>K40</f>
        <v>Outros</v>
      </c>
      <c r="Q41" s="189"/>
      <c r="R41" s="215">
        <v>0</v>
      </c>
      <c r="S41" s="54">
        <f>SUM(L41:M45)</f>
        <v>0</v>
      </c>
      <c r="T41" s="55">
        <f t="shared" si="5"/>
        <v>0</v>
      </c>
    </row>
    <row r="42" spans="2:20" ht="15.75" customHeight="1" thickBot="1">
      <c r="B42" s="12" t="str">
        <f t="shared" si="1"/>
        <v>Plano de saúde</v>
      </c>
      <c r="C42" s="5">
        <v>0</v>
      </c>
      <c r="D42" s="6">
        <v>0</v>
      </c>
      <c r="E42" s="22" t="str">
        <f t="shared" si="2"/>
        <v>Carro</v>
      </c>
      <c r="F42" s="5">
        <v>0</v>
      </c>
      <c r="G42" s="6">
        <v>0</v>
      </c>
      <c r="H42" s="12" t="str">
        <f t="shared" si="3"/>
        <v>-</v>
      </c>
      <c r="I42" s="5">
        <v>0</v>
      </c>
      <c r="J42" s="6">
        <v>0</v>
      </c>
      <c r="K42" s="12" t="str">
        <f t="shared" si="4"/>
        <v>-</v>
      </c>
      <c r="L42" s="5">
        <v>0</v>
      </c>
      <c r="M42" s="6">
        <v>0</v>
      </c>
    </row>
    <row r="43" spans="2:20" ht="15.75" customHeight="1" thickBot="1">
      <c r="B43" s="12" t="str">
        <f t="shared" si="1"/>
        <v>-</v>
      </c>
      <c r="C43" s="5">
        <v>0</v>
      </c>
      <c r="D43" s="6">
        <v>0</v>
      </c>
      <c r="E43" s="22" t="str">
        <f t="shared" si="2"/>
        <v>-</v>
      </c>
      <c r="F43" s="5">
        <v>0</v>
      </c>
      <c r="G43" s="6">
        <v>0</v>
      </c>
      <c r="H43" s="12" t="str">
        <f t="shared" si="3"/>
        <v>-</v>
      </c>
      <c r="I43" s="5">
        <v>0</v>
      </c>
      <c r="J43" s="6">
        <v>0</v>
      </c>
      <c r="K43" s="12" t="str">
        <f t="shared" si="4"/>
        <v>-</v>
      </c>
      <c r="L43" s="5">
        <v>0</v>
      </c>
      <c r="M43" s="6">
        <v>0</v>
      </c>
    </row>
    <row r="44" spans="2:20" ht="15" customHeight="1" thickBot="1">
      <c r="B44" s="12" t="str">
        <f t="shared" si="1"/>
        <v>-</v>
      </c>
      <c r="C44" s="5">
        <v>0</v>
      </c>
      <c r="D44" s="6">
        <v>0</v>
      </c>
      <c r="E44" s="22" t="str">
        <f t="shared" si="2"/>
        <v>-</v>
      </c>
      <c r="F44" s="5">
        <v>0</v>
      </c>
      <c r="G44" s="6">
        <v>0</v>
      </c>
      <c r="H44" s="12" t="str">
        <f t="shared" si="3"/>
        <v>-</v>
      </c>
      <c r="I44" s="5">
        <v>0</v>
      </c>
      <c r="J44" s="6">
        <v>0</v>
      </c>
      <c r="K44" s="12" t="str">
        <f t="shared" si="4"/>
        <v>-</v>
      </c>
      <c r="L44" s="5">
        <v>0</v>
      </c>
      <c r="M44" s="6">
        <v>0</v>
      </c>
    </row>
    <row r="45" spans="2:20" ht="17.25" thickBot="1">
      <c r="B45" s="13" t="str">
        <f t="shared" si="1"/>
        <v>-</v>
      </c>
      <c r="C45" s="7">
        <v>0</v>
      </c>
      <c r="D45" s="8">
        <v>0</v>
      </c>
      <c r="E45" s="23" t="str">
        <f t="shared" si="2"/>
        <v>-</v>
      </c>
      <c r="F45" s="7">
        <v>0</v>
      </c>
      <c r="G45" s="8">
        <v>0</v>
      </c>
      <c r="H45" s="13" t="str">
        <f t="shared" si="3"/>
        <v>-</v>
      </c>
      <c r="I45" s="7">
        <v>0</v>
      </c>
      <c r="J45" s="8">
        <v>0</v>
      </c>
      <c r="K45" s="13" t="str">
        <f t="shared" si="4"/>
        <v>-</v>
      </c>
      <c r="L45" s="7">
        <v>0</v>
      </c>
      <c r="M45" s="8">
        <v>0</v>
      </c>
    </row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2.75" customHeight="1"/>
  </sheetData>
  <mergeCells count="30">
    <mergeCell ref="V16:X16"/>
    <mergeCell ref="V17:X20"/>
    <mergeCell ref="V21:X24"/>
    <mergeCell ref="V25:X25"/>
    <mergeCell ref="V26:X27"/>
    <mergeCell ref="P39:Q39"/>
    <mergeCell ref="P40:Q40"/>
    <mergeCell ref="P41:Q41"/>
    <mergeCell ref="O30:O41"/>
    <mergeCell ref="P30:Q30"/>
    <mergeCell ref="P31:Q31"/>
    <mergeCell ref="P32:Q32"/>
    <mergeCell ref="P33:Q33"/>
    <mergeCell ref="P34:Q34"/>
    <mergeCell ref="P35:Q35"/>
    <mergeCell ref="P36:Q36"/>
    <mergeCell ref="O6:O13"/>
    <mergeCell ref="S7:T11"/>
    <mergeCell ref="B27:M27"/>
    <mergeCell ref="P37:Q37"/>
    <mergeCell ref="P38:Q38"/>
    <mergeCell ref="B6:M7"/>
    <mergeCell ref="O18:O29"/>
    <mergeCell ref="P18:Q18"/>
    <mergeCell ref="P19:Q19"/>
    <mergeCell ref="P20:Q20"/>
    <mergeCell ref="P21:Q21"/>
    <mergeCell ref="P22:Q22"/>
    <mergeCell ref="P23:Q23"/>
    <mergeCell ref="P24:Q2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X56"/>
  <sheetViews>
    <sheetView showGridLines="0" topLeftCell="A15" zoomScaleNormal="100" workbookViewId="0">
      <selection activeCell="R16" sqref="R16:R41"/>
    </sheetView>
  </sheetViews>
  <sheetFormatPr defaultRowHeight="12.75"/>
  <cols>
    <col min="2" max="2" width="17.140625" customWidth="1"/>
    <col min="3" max="3" width="16.140625" customWidth="1"/>
    <col min="4" max="4" width="15" customWidth="1"/>
    <col min="5" max="5" width="17.140625" customWidth="1"/>
    <col min="6" max="7" width="11.7109375" customWidth="1"/>
    <col min="8" max="8" width="17.140625" customWidth="1"/>
    <col min="9" max="10" width="11.7109375" customWidth="1"/>
    <col min="11" max="11" width="17.140625" customWidth="1"/>
    <col min="12" max="13" width="11.7109375" customWidth="1"/>
    <col min="14" max="15" width="9.5703125" customWidth="1"/>
    <col min="16" max="16" width="11.7109375" customWidth="1"/>
    <col min="17" max="17" width="11.5703125" customWidth="1"/>
    <col min="18" max="18" width="15.28515625" customWidth="1"/>
    <col min="19" max="19" width="11.5703125" customWidth="1"/>
    <col min="20" max="20" width="11.42578125" customWidth="1"/>
    <col min="21" max="21" width="13.28515625" customWidth="1"/>
    <col min="22" max="22" width="11.140625" customWidth="1"/>
    <col min="23" max="23" width="11.42578125" customWidth="1"/>
    <col min="24" max="24" width="10.85546875" customWidth="1"/>
  </cols>
  <sheetData>
    <row r="5" spans="2:24" ht="13.5" thickBot="1"/>
    <row r="6" spans="2:24" ht="17.25" thickBot="1">
      <c r="B6" s="174" t="s">
        <v>15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O6" s="171" t="s">
        <v>13</v>
      </c>
      <c r="P6" s="14" t="s">
        <v>27</v>
      </c>
      <c r="Q6" s="39">
        <v>10000</v>
      </c>
      <c r="R6" s="62"/>
      <c r="V6" s="35" t="s">
        <v>28</v>
      </c>
      <c r="W6" s="36" t="s">
        <v>29</v>
      </c>
      <c r="X6" s="37" t="s">
        <v>14</v>
      </c>
    </row>
    <row r="7" spans="2:24" ht="17.25" thickBot="1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O7" s="172"/>
      <c r="P7" s="4" t="s">
        <v>38</v>
      </c>
      <c r="Q7" s="40"/>
      <c r="R7" s="62"/>
      <c r="S7" s="192" t="s">
        <v>21</v>
      </c>
      <c r="T7" s="193"/>
      <c r="U7" s="71" t="str">
        <f>H15</f>
        <v>Day Trade</v>
      </c>
      <c r="V7" s="138">
        <f>Setembro!X7</f>
        <v>0</v>
      </c>
      <c r="W7" s="139"/>
      <c r="X7" s="140"/>
    </row>
    <row r="8" spans="2:24" ht="18.75" thickBot="1">
      <c r="B8" s="46" t="s">
        <v>31</v>
      </c>
      <c r="C8" s="24" t="s">
        <v>32</v>
      </c>
      <c r="D8" s="25" t="s">
        <v>33</v>
      </c>
      <c r="E8" s="47" t="s">
        <v>34</v>
      </c>
      <c r="F8" s="24" t="s">
        <v>32</v>
      </c>
      <c r="G8" s="25" t="s">
        <v>33</v>
      </c>
      <c r="H8" s="47" t="s">
        <v>35</v>
      </c>
      <c r="I8" s="24" t="s">
        <v>32</v>
      </c>
      <c r="J8" s="25" t="s">
        <v>33</v>
      </c>
      <c r="K8" s="47" t="s">
        <v>36</v>
      </c>
      <c r="L8" s="24" t="s">
        <v>32</v>
      </c>
      <c r="M8" s="25" t="s">
        <v>33</v>
      </c>
      <c r="O8" s="172"/>
      <c r="P8" s="4" t="s">
        <v>37</v>
      </c>
      <c r="Q8" s="40"/>
      <c r="R8" s="62"/>
      <c r="S8" s="194"/>
      <c r="T8" s="195"/>
      <c r="U8" s="45" t="str">
        <f>H16</f>
        <v>Ações</v>
      </c>
      <c r="V8" s="124">
        <f>Setembro!X8</f>
        <v>0</v>
      </c>
      <c r="W8" s="43"/>
      <c r="X8" s="141"/>
    </row>
    <row r="9" spans="2:24" ht="17.25" thickBot="1">
      <c r="B9" s="10" t="s">
        <v>38</v>
      </c>
      <c r="C9" s="5">
        <v>0</v>
      </c>
      <c r="D9" s="6">
        <v>0</v>
      </c>
      <c r="E9" s="11" t="s">
        <v>39</v>
      </c>
      <c r="F9" s="5">
        <v>0</v>
      </c>
      <c r="G9" s="6">
        <v>0</v>
      </c>
      <c r="H9" s="11" t="s">
        <v>40</v>
      </c>
      <c r="I9" s="5">
        <v>0</v>
      </c>
      <c r="J9" s="6">
        <v>0</v>
      </c>
      <c r="K9" s="11" t="s">
        <v>41</v>
      </c>
      <c r="L9" s="5">
        <v>0</v>
      </c>
      <c r="M9" s="6">
        <v>0</v>
      </c>
      <c r="O9" s="172"/>
      <c r="P9" s="4" t="s">
        <v>42</v>
      </c>
      <c r="Q9" s="40"/>
      <c r="R9" s="62"/>
      <c r="S9" s="194"/>
      <c r="T9" s="195"/>
      <c r="U9" s="45" t="str">
        <f>H17</f>
        <v>Previdência</v>
      </c>
      <c r="V9" s="124">
        <f>Setembro!X9</f>
        <v>0</v>
      </c>
      <c r="W9" s="43"/>
      <c r="X9" s="141"/>
    </row>
    <row r="10" spans="2:24" ht="17.25" thickBot="1">
      <c r="B10" s="11" t="s">
        <v>43</v>
      </c>
      <c r="C10" s="5">
        <v>0</v>
      </c>
      <c r="D10" s="6">
        <v>0</v>
      </c>
      <c r="E10" s="11" t="s">
        <v>44</v>
      </c>
      <c r="F10" s="5">
        <v>0</v>
      </c>
      <c r="G10" s="6">
        <v>0</v>
      </c>
      <c r="H10" s="11" t="s">
        <v>45</v>
      </c>
      <c r="I10" s="5">
        <v>0</v>
      </c>
      <c r="J10" s="6">
        <v>0</v>
      </c>
      <c r="K10" s="11" t="s">
        <v>46</v>
      </c>
      <c r="L10" s="5">
        <v>0</v>
      </c>
      <c r="M10" s="6">
        <v>0</v>
      </c>
      <c r="O10" s="172"/>
      <c r="P10" s="4" t="s">
        <v>47</v>
      </c>
      <c r="Q10" s="40"/>
      <c r="R10" s="62"/>
      <c r="S10" s="194"/>
      <c r="T10" s="195"/>
      <c r="U10" s="45" t="str">
        <f>H18</f>
        <v>Renda Fixa</v>
      </c>
      <c r="V10" s="124">
        <f>Setembro!X10</f>
        <v>0</v>
      </c>
      <c r="W10" s="43"/>
      <c r="X10" s="141"/>
    </row>
    <row r="11" spans="2:24" ht="17.25" thickBot="1">
      <c r="B11" s="11" t="s">
        <v>48</v>
      </c>
      <c r="C11" s="5">
        <v>0</v>
      </c>
      <c r="D11" s="6">
        <v>0</v>
      </c>
      <c r="E11" s="11" t="s">
        <v>49</v>
      </c>
      <c r="F11" s="5">
        <v>0</v>
      </c>
      <c r="G11" s="6">
        <v>0</v>
      </c>
      <c r="H11" s="34" t="s">
        <v>50</v>
      </c>
      <c r="I11" s="5">
        <v>0</v>
      </c>
      <c r="J11" s="6">
        <v>0</v>
      </c>
      <c r="K11" s="11" t="s">
        <v>50</v>
      </c>
      <c r="L11" s="5">
        <v>0</v>
      </c>
      <c r="M11" s="6">
        <v>0</v>
      </c>
      <c r="O11" s="172"/>
      <c r="P11" s="4" t="s">
        <v>51</v>
      </c>
      <c r="Q11" s="40"/>
      <c r="R11" s="62"/>
      <c r="S11" s="196"/>
      <c r="T11" s="197"/>
      <c r="U11" s="73" t="str">
        <f>H19</f>
        <v>-</v>
      </c>
      <c r="V11" s="128">
        <f>Setembro!X11</f>
        <v>0</v>
      </c>
      <c r="W11" s="129"/>
      <c r="X11" s="142"/>
    </row>
    <row r="12" spans="2:24" ht="17.25" thickBot="1">
      <c r="B12" s="11" t="s">
        <v>52</v>
      </c>
      <c r="C12" s="5">
        <v>0</v>
      </c>
      <c r="D12" s="6">
        <v>0</v>
      </c>
      <c r="E12" s="12" t="s">
        <v>50</v>
      </c>
      <c r="F12" s="5">
        <v>0</v>
      </c>
      <c r="G12" s="6">
        <v>0</v>
      </c>
      <c r="H12" s="34" t="s">
        <v>50</v>
      </c>
      <c r="I12" s="5">
        <v>0</v>
      </c>
      <c r="J12" s="6">
        <v>0</v>
      </c>
      <c r="K12" s="11" t="s">
        <v>50</v>
      </c>
      <c r="L12" s="5">
        <v>0</v>
      </c>
      <c r="M12" s="6">
        <v>0</v>
      </c>
      <c r="O12" s="172"/>
      <c r="P12" s="4" t="s">
        <v>53</v>
      </c>
      <c r="Q12" s="40"/>
      <c r="R12" s="62"/>
    </row>
    <row r="13" spans="2:24" ht="16.5" customHeight="1" thickBot="1">
      <c r="B13" s="11" t="s">
        <v>54</v>
      </c>
      <c r="C13" s="5">
        <v>0</v>
      </c>
      <c r="D13" s="6">
        <v>0</v>
      </c>
      <c r="E13" s="12" t="s">
        <v>50</v>
      </c>
      <c r="F13" s="5">
        <v>0</v>
      </c>
      <c r="G13" s="6">
        <v>0</v>
      </c>
      <c r="H13" s="11" t="s">
        <v>50</v>
      </c>
      <c r="I13" s="5">
        <v>0</v>
      </c>
      <c r="J13" s="6">
        <v>0</v>
      </c>
      <c r="K13" s="11" t="s">
        <v>50</v>
      </c>
      <c r="L13" s="5">
        <v>0</v>
      </c>
      <c r="M13" s="6">
        <v>0</v>
      </c>
      <c r="O13" s="173"/>
      <c r="P13" s="16" t="s">
        <v>14</v>
      </c>
      <c r="Q13" s="41">
        <f>SUM(Q6:Q12)</f>
        <v>10000</v>
      </c>
      <c r="R13" s="62"/>
    </row>
    <row r="14" spans="2:24" ht="18.75" thickBot="1">
      <c r="B14" s="47" t="s">
        <v>55</v>
      </c>
      <c r="C14" s="24" t="s">
        <v>32</v>
      </c>
      <c r="D14" s="25" t="s">
        <v>33</v>
      </c>
      <c r="E14" s="47" t="s">
        <v>56</v>
      </c>
      <c r="F14" s="24" t="s">
        <v>32</v>
      </c>
      <c r="G14" s="25" t="s">
        <v>33</v>
      </c>
      <c r="H14" s="47" t="s">
        <v>57</v>
      </c>
      <c r="I14" s="24" t="s">
        <v>32</v>
      </c>
      <c r="J14" s="25" t="s">
        <v>33</v>
      </c>
      <c r="K14" s="47" t="s">
        <v>58</v>
      </c>
      <c r="L14" s="24" t="s">
        <v>32</v>
      </c>
      <c r="M14" s="25" t="s">
        <v>33</v>
      </c>
    </row>
    <row r="15" spans="2:24" ht="17.25" thickBot="1">
      <c r="B15" s="11" t="s">
        <v>59</v>
      </c>
      <c r="C15" s="5">
        <v>0</v>
      </c>
      <c r="D15" s="6">
        <v>0</v>
      </c>
      <c r="E15" s="12" t="s">
        <v>60</v>
      </c>
      <c r="F15" s="5">
        <v>0</v>
      </c>
      <c r="G15" s="6">
        <v>0</v>
      </c>
      <c r="H15" s="12" t="s">
        <v>61</v>
      </c>
      <c r="I15" s="5">
        <v>0</v>
      </c>
      <c r="J15" s="6">
        <v>0</v>
      </c>
      <c r="K15" s="12" t="s">
        <v>50</v>
      </c>
      <c r="L15" s="5">
        <v>0</v>
      </c>
      <c r="M15" s="6">
        <v>0</v>
      </c>
    </row>
    <row r="16" spans="2:24" ht="20.25" thickBot="1">
      <c r="B16" s="11" t="s">
        <v>62</v>
      </c>
      <c r="C16" s="5">
        <v>0</v>
      </c>
      <c r="D16" s="6">
        <v>0</v>
      </c>
      <c r="E16" s="12" t="s">
        <v>63</v>
      </c>
      <c r="F16" s="5">
        <v>0</v>
      </c>
      <c r="G16" s="6">
        <v>0</v>
      </c>
      <c r="H16" s="12" t="s">
        <v>64</v>
      </c>
      <c r="I16" s="5">
        <v>0</v>
      </c>
      <c r="J16" s="6">
        <v>0</v>
      </c>
      <c r="K16" s="12" t="s">
        <v>50</v>
      </c>
      <c r="L16" s="5">
        <v>0</v>
      </c>
      <c r="M16" s="6">
        <v>0</v>
      </c>
      <c r="P16" s="17" t="s">
        <v>65</v>
      </c>
      <c r="Q16" s="65">
        <f>Q13</f>
        <v>10000</v>
      </c>
      <c r="R16" s="217" t="s">
        <v>66</v>
      </c>
      <c r="S16" s="14" t="s">
        <v>67</v>
      </c>
      <c r="T16" s="15" t="s">
        <v>68</v>
      </c>
      <c r="V16" s="203" t="s">
        <v>69</v>
      </c>
      <c r="W16" s="203"/>
      <c r="X16" s="203"/>
    </row>
    <row r="17" spans="2:24" ht="17.25" thickBot="1">
      <c r="B17" s="11" t="s">
        <v>70</v>
      </c>
      <c r="C17" s="5">
        <v>0</v>
      </c>
      <c r="D17" s="6">
        <v>0</v>
      </c>
      <c r="E17" s="12" t="s">
        <v>71</v>
      </c>
      <c r="F17" s="5">
        <v>0</v>
      </c>
      <c r="G17" s="6">
        <v>0</v>
      </c>
      <c r="H17" s="12" t="s">
        <v>72</v>
      </c>
      <c r="I17" s="5">
        <v>0</v>
      </c>
      <c r="J17" s="6">
        <v>0</v>
      </c>
      <c r="K17" s="12" t="s">
        <v>50</v>
      </c>
      <c r="L17" s="5">
        <v>0</v>
      </c>
      <c r="M17" s="6">
        <v>0</v>
      </c>
      <c r="P17" s="18" t="s">
        <v>73</v>
      </c>
      <c r="Q17" s="19">
        <f>Q16-S17</f>
        <v>10000</v>
      </c>
      <c r="R17" s="211">
        <f>SUM(R18:R29)</f>
        <v>6150</v>
      </c>
      <c r="S17" s="20">
        <f>SUM(S18:S29)</f>
        <v>0</v>
      </c>
      <c r="T17" s="21">
        <f t="shared" ref="T17:T29" si="0">R17-S17</f>
        <v>6150</v>
      </c>
      <c r="V17" s="208" t="s">
        <v>74</v>
      </c>
      <c r="W17" s="208"/>
      <c r="X17" s="208"/>
    </row>
    <row r="18" spans="2:24" ht="17.25" thickBot="1">
      <c r="B18" s="12" t="s">
        <v>50</v>
      </c>
      <c r="C18" s="5">
        <v>0</v>
      </c>
      <c r="D18" s="6">
        <v>0</v>
      </c>
      <c r="E18" s="12" t="s">
        <v>50</v>
      </c>
      <c r="F18" s="5">
        <v>0</v>
      </c>
      <c r="G18" s="6">
        <v>0</v>
      </c>
      <c r="H18" s="12" t="s">
        <v>75</v>
      </c>
      <c r="I18" s="5">
        <v>0</v>
      </c>
      <c r="J18" s="6">
        <v>0</v>
      </c>
      <c r="K18" s="12" t="s">
        <v>50</v>
      </c>
      <c r="L18" s="5">
        <v>0</v>
      </c>
      <c r="M18" s="6">
        <v>0</v>
      </c>
      <c r="O18" s="183" t="s">
        <v>15</v>
      </c>
      <c r="P18" s="200" t="str">
        <f>B8</f>
        <v>Habitação</v>
      </c>
      <c r="Q18" s="201"/>
      <c r="R18" s="212">
        <v>300</v>
      </c>
      <c r="S18" s="49">
        <f>SUM(C9:D13)</f>
        <v>0</v>
      </c>
      <c r="T18" s="50">
        <f t="shared" si="0"/>
        <v>300</v>
      </c>
      <c r="V18" s="208"/>
      <c r="W18" s="208"/>
      <c r="X18" s="208"/>
    </row>
    <row r="19" spans="2:24" ht="17.25" thickBot="1">
      <c r="B19" s="12" t="s">
        <v>50</v>
      </c>
      <c r="C19" s="5">
        <v>0</v>
      </c>
      <c r="D19" s="6">
        <v>0</v>
      </c>
      <c r="E19" s="12" t="s">
        <v>50</v>
      </c>
      <c r="F19" s="5">
        <v>0</v>
      </c>
      <c r="G19" s="6">
        <v>0</v>
      </c>
      <c r="H19" s="12" t="s">
        <v>50</v>
      </c>
      <c r="I19" s="5">
        <v>0</v>
      </c>
      <c r="J19" s="6">
        <v>0</v>
      </c>
      <c r="K19" s="12" t="s">
        <v>50</v>
      </c>
      <c r="L19" s="5">
        <v>0</v>
      </c>
      <c r="M19" s="6">
        <v>0</v>
      </c>
      <c r="O19" s="184"/>
      <c r="P19" s="198" t="str">
        <f>E8</f>
        <v>Educação</v>
      </c>
      <c r="Q19" s="199"/>
      <c r="R19" s="213">
        <v>1500</v>
      </c>
      <c r="S19" s="42">
        <f>SUM(F9:G13)</f>
        <v>0</v>
      </c>
      <c r="T19" s="51">
        <f t="shared" si="0"/>
        <v>1500</v>
      </c>
      <c r="V19" s="208"/>
      <c r="W19" s="208"/>
      <c r="X19" s="208"/>
    </row>
    <row r="20" spans="2:24" ht="18.75" thickBot="1">
      <c r="B20" s="47" t="s">
        <v>76</v>
      </c>
      <c r="C20" s="24" t="s">
        <v>32</v>
      </c>
      <c r="D20" s="25" t="s">
        <v>33</v>
      </c>
      <c r="E20" s="47" t="s">
        <v>77</v>
      </c>
      <c r="F20" s="24" t="s">
        <v>32</v>
      </c>
      <c r="G20" s="25" t="s">
        <v>33</v>
      </c>
      <c r="H20" s="47" t="s">
        <v>78</v>
      </c>
      <c r="I20" s="24" t="s">
        <v>32</v>
      </c>
      <c r="J20" s="25" t="s">
        <v>33</v>
      </c>
      <c r="K20" s="47" t="s">
        <v>53</v>
      </c>
      <c r="L20" s="24" t="s">
        <v>32</v>
      </c>
      <c r="M20" s="25" t="s">
        <v>33</v>
      </c>
      <c r="O20" s="184"/>
      <c r="P20" s="198" t="str">
        <f>H8</f>
        <v>Saúde</v>
      </c>
      <c r="Q20" s="199"/>
      <c r="R20" s="213">
        <v>150</v>
      </c>
      <c r="S20" s="42">
        <f>SUM(I9:J13)</f>
        <v>0</v>
      </c>
      <c r="T20" s="51">
        <f t="shared" si="0"/>
        <v>150</v>
      </c>
      <c r="V20" s="208"/>
      <c r="W20" s="208"/>
      <c r="X20" s="208"/>
    </row>
    <row r="21" spans="2:24" ht="17.25" thickBot="1">
      <c r="B21" s="11" t="s">
        <v>79</v>
      </c>
      <c r="C21" s="5">
        <v>0</v>
      </c>
      <c r="D21" s="6">
        <v>0</v>
      </c>
      <c r="E21" s="22" t="s">
        <v>80</v>
      </c>
      <c r="F21" s="5">
        <v>0</v>
      </c>
      <c r="G21" s="6">
        <v>0</v>
      </c>
      <c r="H21" s="12" t="s">
        <v>50</v>
      </c>
      <c r="I21" s="5">
        <v>0</v>
      </c>
      <c r="J21" s="6">
        <v>0</v>
      </c>
      <c r="K21" s="12" t="s">
        <v>50</v>
      </c>
      <c r="L21" s="5">
        <v>0</v>
      </c>
      <c r="M21" s="6">
        <v>0</v>
      </c>
      <c r="O21" s="184"/>
      <c r="P21" s="198" t="str">
        <f>K8</f>
        <v>Impostos</v>
      </c>
      <c r="Q21" s="199"/>
      <c r="R21" s="213">
        <v>600</v>
      </c>
      <c r="S21" s="42">
        <f>SUM(L9:M13)</f>
        <v>0</v>
      </c>
      <c r="T21" s="51">
        <f t="shared" si="0"/>
        <v>600</v>
      </c>
      <c r="V21" s="208" t="s">
        <v>86</v>
      </c>
      <c r="W21" s="208"/>
      <c r="X21" s="208"/>
    </row>
    <row r="22" spans="2:24" ht="17.25" thickBot="1">
      <c r="B22" s="11" t="s">
        <v>82</v>
      </c>
      <c r="C22" s="5">
        <v>0</v>
      </c>
      <c r="D22" s="6">
        <v>0</v>
      </c>
      <c r="E22" s="22" t="s">
        <v>83</v>
      </c>
      <c r="F22" s="5">
        <v>0</v>
      </c>
      <c r="G22" s="6">
        <v>0</v>
      </c>
      <c r="H22" s="12" t="s">
        <v>50</v>
      </c>
      <c r="I22" s="5">
        <v>0</v>
      </c>
      <c r="J22" s="6">
        <v>0</v>
      </c>
      <c r="K22" s="12" t="s">
        <v>50</v>
      </c>
      <c r="L22" s="5">
        <v>0</v>
      </c>
      <c r="M22" s="6">
        <v>0</v>
      </c>
      <c r="O22" s="184"/>
      <c r="P22" s="198" t="str">
        <f>B14</f>
        <v>Transporte</v>
      </c>
      <c r="Q22" s="199"/>
      <c r="R22" s="213">
        <v>200</v>
      </c>
      <c r="S22" s="42">
        <f>SUM(C15:D19)</f>
        <v>0</v>
      </c>
      <c r="T22" s="51">
        <f t="shared" si="0"/>
        <v>200</v>
      </c>
      <c r="V22" s="208"/>
      <c r="W22" s="208"/>
      <c r="X22" s="208"/>
    </row>
    <row r="23" spans="2:24" ht="17.25" customHeight="1" thickBot="1">
      <c r="B23" s="12" t="s">
        <v>50</v>
      </c>
      <c r="C23" s="5">
        <v>0</v>
      </c>
      <c r="D23" s="6">
        <v>0</v>
      </c>
      <c r="E23" s="22" t="s">
        <v>50</v>
      </c>
      <c r="F23" s="5">
        <v>0</v>
      </c>
      <c r="G23" s="6">
        <v>0</v>
      </c>
      <c r="H23" s="12" t="s">
        <v>50</v>
      </c>
      <c r="I23" s="5">
        <v>0</v>
      </c>
      <c r="J23" s="6">
        <v>0</v>
      </c>
      <c r="K23" s="12" t="s">
        <v>50</v>
      </c>
      <c r="L23" s="5">
        <v>0</v>
      </c>
      <c r="M23" s="6">
        <v>0</v>
      </c>
      <c r="O23" s="184"/>
      <c r="P23" s="198" t="str">
        <f>E14</f>
        <v>Entretenimento</v>
      </c>
      <c r="Q23" s="199"/>
      <c r="R23" s="213">
        <v>260</v>
      </c>
      <c r="S23" s="42">
        <f>SUM(F15:G19)</f>
        <v>0</v>
      </c>
      <c r="T23" s="51">
        <f t="shared" si="0"/>
        <v>260</v>
      </c>
      <c r="V23" s="208"/>
      <c r="W23" s="208"/>
      <c r="X23" s="208"/>
    </row>
    <row r="24" spans="2:24" ht="17.25" thickBot="1">
      <c r="B24" s="12" t="s">
        <v>50</v>
      </c>
      <c r="C24" s="5">
        <v>0</v>
      </c>
      <c r="D24" s="6">
        <v>0</v>
      </c>
      <c r="E24" s="22" t="s">
        <v>50</v>
      </c>
      <c r="F24" s="5">
        <v>0</v>
      </c>
      <c r="G24" s="6">
        <v>0</v>
      </c>
      <c r="H24" s="12" t="s">
        <v>50</v>
      </c>
      <c r="I24" s="5">
        <v>0</v>
      </c>
      <c r="J24" s="6">
        <v>0</v>
      </c>
      <c r="K24" s="12" t="s">
        <v>50</v>
      </c>
      <c r="L24" s="5">
        <v>0</v>
      </c>
      <c r="M24" s="6">
        <v>0</v>
      </c>
      <c r="O24" s="184"/>
      <c r="P24" s="198" t="str">
        <f>H14</f>
        <v>Investimento</v>
      </c>
      <c r="Q24" s="199"/>
      <c r="R24" s="213">
        <v>40</v>
      </c>
      <c r="S24" s="42">
        <f>SUM(I15:J19)</f>
        <v>0</v>
      </c>
      <c r="T24" s="51">
        <f t="shared" si="0"/>
        <v>40</v>
      </c>
      <c r="V24" s="208"/>
      <c r="W24" s="208"/>
      <c r="X24" s="208"/>
    </row>
    <row r="25" spans="2:24" ht="17.25" customHeight="1" thickBot="1">
      <c r="B25" s="13" t="s">
        <v>50</v>
      </c>
      <c r="C25" s="7">
        <v>0</v>
      </c>
      <c r="D25" s="8">
        <v>0</v>
      </c>
      <c r="E25" s="23" t="s">
        <v>50</v>
      </c>
      <c r="F25" s="7">
        <v>0</v>
      </c>
      <c r="G25" s="8">
        <v>0</v>
      </c>
      <c r="H25" s="13" t="s">
        <v>50</v>
      </c>
      <c r="I25" s="7">
        <v>0</v>
      </c>
      <c r="J25" s="8">
        <v>0</v>
      </c>
      <c r="K25" s="13" t="s">
        <v>50</v>
      </c>
      <c r="L25" s="7">
        <v>0</v>
      </c>
      <c r="M25" s="8">
        <v>0</v>
      </c>
      <c r="N25" s="48"/>
      <c r="O25" s="184"/>
      <c r="P25" s="58" t="str">
        <f>K14</f>
        <v>Viagens</v>
      </c>
      <c r="Q25" s="59"/>
      <c r="R25" s="214">
        <v>2500</v>
      </c>
      <c r="S25" s="52">
        <f>SUM(L15:M19)</f>
        <v>0</v>
      </c>
      <c r="T25" s="53">
        <f t="shared" si="0"/>
        <v>2500</v>
      </c>
      <c r="V25" s="209" t="s">
        <v>87</v>
      </c>
      <c r="W25" s="209"/>
      <c r="X25" s="209"/>
    </row>
    <row r="26" spans="2:24" ht="17.25" thickBot="1">
      <c r="G26" s="9"/>
      <c r="N26" s="38"/>
      <c r="O26" s="184"/>
      <c r="P26" s="58" t="str">
        <f>B20</f>
        <v>Prevenção</v>
      </c>
      <c r="Q26" s="59"/>
      <c r="R26" s="214">
        <v>600</v>
      </c>
      <c r="S26" s="52">
        <f>SUM(C21:D25)</f>
        <v>0</v>
      </c>
      <c r="T26" s="53">
        <f t="shared" si="0"/>
        <v>600</v>
      </c>
      <c r="V26" s="208" t="s">
        <v>85</v>
      </c>
      <c r="W26" s="208"/>
      <c r="X26" s="208"/>
    </row>
    <row r="27" spans="2:24" ht="27.75" thickBot="1">
      <c r="B27" s="180" t="s">
        <v>18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O27" s="184"/>
      <c r="P27" s="58" t="str">
        <f>E20</f>
        <v>Manutenção</v>
      </c>
      <c r="Q27" s="59"/>
      <c r="R27" s="214">
        <v>0</v>
      </c>
      <c r="S27" s="52">
        <f>SUM(F21:G25)</f>
        <v>0</v>
      </c>
      <c r="T27" s="53">
        <f t="shared" si="0"/>
        <v>0</v>
      </c>
      <c r="V27" s="208"/>
      <c r="W27" s="208"/>
      <c r="X27" s="208"/>
    </row>
    <row r="28" spans="2:24" ht="18.75" thickBot="1">
      <c r="B28" s="46" t="str">
        <f t="shared" ref="B28:B45" si="1">B8</f>
        <v>Habitação</v>
      </c>
      <c r="C28" s="24" t="s">
        <v>32</v>
      </c>
      <c r="D28" s="25" t="s">
        <v>33</v>
      </c>
      <c r="E28" s="47" t="str">
        <f t="shared" ref="E28:E45" si="2">E8</f>
        <v>Educação</v>
      </c>
      <c r="F28" s="24" t="s">
        <v>32</v>
      </c>
      <c r="G28" s="25" t="s">
        <v>33</v>
      </c>
      <c r="H28" s="47" t="str">
        <f t="shared" ref="H28:H45" si="3">H8</f>
        <v>Saúde</v>
      </c>
      <c r="I28" s="24" t="s">
        <v>32</v>
      </c>
      <c r="J28" s="25" t="s">
        <v>33</v>
      </c>
      <c r="K28" s="47" t="str">
        <f t="shared" ref="K28:K45" si="4">K8</f>
        <v>Impostos</v>
      </c>
      <c r="L28" s="24" t="s">
        <v>32</v>
      </c>
      <c r="M28" s="25" t="s">
        <v>33</v>
      </c>
      <c r="O28" s="184"/>
      <c r="P28" s="58" t="str">
        <f>H20</f>
        <v>X</v>
      </c>
      <c r="Q28" s="59"/>
      <c r="R28" s="214">
        <v>0</v>
      </c>
      <c r="S28" s="52">
        <f>SUM(I21:J25)</f>
        <v>0</v>
      </c>
      <c r="T28" s="53">
        <f t="shared" si="0"/>
        <v>0</v>
      </c>
    </row>
    <row r="29" spans="2:24" ht="19.5" customHeight="1" thickBot="1">
      <c r="B29" s="10" t="str">
        <f t="shared" si="1"/>
        <v>Aluguel</v>
      </c>
      <c r="C29" s="5">
        <v>0</v>
      </c>
      <c r="D29" s="6">
        <v>0</v>
      </c>
      <c r="E29" s="12" t="str">
        <f t="shared" si="2"/>
        <v>Colégio</v>
      </c>
      <c r="F29" s="5">
        <v>0</v>
      </c>
      <c r="G29" s="6">
        <v>0</v>
      </c>
      <c r="H29" s="12" t="str">
        <f t="shared" si="3"/>
        <v>Médico</v>
      </c>
      <c r="I29" s="5">
        <v>0</v>
      </c>
      <c r="J29" s="6">
        <v>0</v>
      </c>
      <c r="K29" s="12" t="str">
        <f t="shared" si="4"/>
        <v>IPTU</v>
      </c>
      <c r="L29" s="5">
        <v>0</v>
      </c>
      <c r="M29" s="6">
        <v>0</v>
      </c>
      <c r="O29" s="185"/>
      <c r="P29" s="60" t="str">
        <f>K20</f>
        <v>Outros</v>
      </c>
      <c r="Q29" s="61"/>
      <c r="R29" s="215">
        <v>0</v>
      </c>
      <c r="S29" s="54">
        <f>SUM(L21:M25)</f>
        <v>0</v>
      </c>
      <c r="T29" s="55">
        <f t="shared" si="0"/>
        <v>0</v>
      </c>
    </row>
    <row r="30" spans="2:24" ht="18.75" customHeight="1" thickBot="1">
      <c r="B30" s="11" t="str">
        <f t="shared" si="1"/>
        <v>Condomínio</v>
      </c>
      <c r="C30" s="5">
        <v>0</v>
      </c>
      <c r="D30" s="6">
        <v>0</v>
      </c>
      <c r="E30" s="12" t="str">
        <f t="shared" si="2"/>
        <v>Faculdade</v>
      </c>
      <c r="F30" s="5">
        <v>0</v>
      </c>
      <c r="G30" s="6">
        <v>0</v>
      </c>
      <c r="H30" s="12" t="str">
        <f t="shared" si="3"/>
        <v>Dentista</v>
      </c>
      <c r="I30" s="5">
        <v>0</v>
      </c>
      <c r="J30" s="6">
        <v>0</v>
      </c>
      <c r="K30" s="12" t="str">
        <f t="shared" si="4"/>
        <v>IPVA</v>
      </c>
      <c r="L30" s="5">
        <v>0</v>
      </c>
      <c r="M30" s="6">
        <v>0</v>
      </c>
      <c r="O30" s="183" t="s">
        <v>18</v>
      </c>
      <c r="P30" s="190" t="str">
        <f>B28</f>
        <v>Habitação</v>
      </c>
      <c r="Q30" s="191"/>
      <c r="R30" s="216">
        <v>0</v>
      </c>
      <c r="S30" s="56">
        <f>SUM(C29:D33)</f>
        <v>0</v>
      </c>
      <c r="T30" s="57">
        <f t="shared" ref="T30:T41" si="5">R30-S30</f>
        <v>0</v>
      </c>
    </row>
    <row r="31" spans="2:24" ht="17.25" thickBot="1">
      <c r="B31" s="11" t="str">
        <f t="shared" si="1"/>
        <v>Prestação da casa</v>
      </c>
      <c r="C31" s="5">
        <v>0</v>
      </c>
      <c r="D31" s="6">
        <v>0</v>
      </c>
      <c r="E31" s="12" t="str">
        <f t="shared" si="2"/>
        <v>Curso</v>
      </c>
      <c r="F31" s="5">
        <v>0</v>
      </c>
      <c r="G31" s="6">
        <v>0</v>
      </c>
      <c r="H31" s="12" t="str">
        <f t="shared" si="3"/>
        <v>-</v>
      </c>
      <c r="I31" s="5">
        <v>0</v>
      </c>
      <c r="J31" s="6">
        <v>0</v>
      </c>
      <c r="K31" s="12" t="str">
        <f t="shared" si="4"/>
        <v>-</v>
      </c>
      <c r="L31" s="5">
        <v>0</v>
      </c>
      <c r="M31" s="6">
        <v>0</v>
      </c>
      <c r="O31" s="184"/>
      <c r="P31" s="186" t="str">
        <f>E28</f>
        <v>Educação</v>
      </c>
      <c r="Q31" s="187"/>
      <c r="R31" s="213">
        <v>0</v>
      </c>
      <c r="S31" s="52">
        <f>SUM(F29:G33)</f>
        <v>0</v>
      </c>
      <c r="T31" s="53">
        <f t="shared" si="5"/>
        <v>0</v>
      </c>
    </row>
    <row r="32" spans="2:24" ht="17.25" thickBot="1">
      <c r="B32" s="11" t="str">
        <f t="shared" si="1"/>
        <v>Seguro da Casa</v>
      </c>
      <c r="C32" s="5">
        <v>0</v>
      </c>
      <c r="D32" s="6">
        <v>0</v>
      </c>
      <c r="E32" s="12" t="str">
        <f t="shared" si="2"/>
        <v>-</v>
      </c>
      <c r="F32" s="5">
        <v>0</v>
      </c>
      <c r="G32" s="6">
        <v>0</v>
      </c>
      <c r="H32" s="12" t="str">
        <f t="shared" si="3"/>
        <v>-</v>
      </c>
      <c r="I32" s="5">
        <v>0</v>
      </c>
      <c r="J32" s="6">
        <v>0</v>
      </c>
      <c r="K32" s="12" t="str">
        <f t="shared" si="4"/>
        <v>-</v>
      </c>
      <c r="L32" s="5">
        <v>0</v>
      </c>
      <c r="M32" s="6">
        <v>0</v>
      </c>
      <c r="O32" s="184"/>
      <c r="P32" s="186" t="str">
        <f>H28</f>
        <v>Saúde</v>
      </c>
      <c r="Q32" s="187"/>
      <c r="R32" s="213">
        <v>0</v>
      </c>
      <c r="S32" s="52">
        <f>SUM(I29:J33)</f>
        <v>0</v>
      </c>
      <c r="T32" s="53">
        <f t="shared" si="5"/>
        <v>0</v>
      </c>
    </row>
    <row r="33" spans="2:20" ht="17.25" thickBot="1">
      <c r="B33" s="11" t="str">
        <f t="shared" si="1"/>
        <v>Diarista</v>
      </c>
      <c r="C33" s="5">
        <v>0</v>
      </c>
      <c r="D33" s="6">
        <v>0</v>
      </c>
      <c r="E33" s="12" t="str">
        <f t="shared" si="2"/>
        <v>-</v>
      </c>
      <c r="F33" s="5">
        <v>0</v>
      </c>
      <c r="G33" s="6">
        <v>0</v>
      </c>
      <c r="H33" s="12" t="str">
        <f t="shared" si="3"/>
        <v>-</v>
      </c>
      <c r="I33" s="5">
        <v>0</v>
      </c>
      <c r="J33" s="6">
        <v>0</v>
      </c>
      <c r="K33" s="12" t="str">
        <f t="shared" si="4"/>
        <v>-</v>
      </c>
      <c r="L33" s="5">
        <v>0</v>
      </c>
      <c r="M33" s="6">
        <v>0</v>
      </c>
      <c r="O33" s="184"/>
      <c r="P33" s="186" t="str">
        <f>K28</f>
        <v>Impostos</v>
      </c>
      <c r="Q33" s="187"/>
      <c r="R33" s="213">
        <v>0</v>
      </c>
      <c r="S33" s="52">
        <f>SUM(L29:M33)</f>
        <v>0</v>
      </c>
      <c r="T33" s="53">
        <f t="shared" si="5"/>
        <v>0</v>
      </c>
    </row>
    <row r="34" spans="2:20" ht="18.75" customHeight="1" thickBot="1">
      <c r="B34" s="47" t="str">
        <f t="shared" si="1"/>
        <v>Transporte</v>
      </c>
      <c r="C34" s="24" t="s">
        <v>32</v>
      </c>
      <c r="D34" s="25" t="s">
        <v>33</v>
      </c>
      <c r="E34" s="47" t="str">
        <f t="shared" si="2"/>
        <v>Entretenimento</v>
      </c>
      <c r="F34" s="24" t="s">
        <v>32</v>
      </c>
      <c r="G34" s="25" t="s">
        <v>33</v>
      </c>
      <c r="H34" s="47" t="str">
        <f t="shared" si="3"/>
        <v>Investimento</v>
      </c>
      <c r="I34" s="24" t="s">
        <v>32</v>
      </c>
      <c r="J34" s="25" t="s">
        <v>33</v>
      </c>
      <c r="K34" s="47" t="str">
        <f t="shared" si="4"/>
        <v>Viagens</v>
      </c>
      <c r="L34" s="24" t="s">
        <v>32</v>
      </c>
      <c r="M34" s="25" t="s">
        <v>33</v>
      </c>
      <c r="O34" s="184"/>
      <c r="P34" s="186" t="str">
        <f>B34</f>
        <v>Transporte</v>
      </c>
      <c r="Q34" s="187"/>
      <c r="R34" s="213">
        <v>0</v>
      </c>
      <c r="S34" s="52">
        <f>SUM(C35:D39)</f>
        <v>0</v>
      </c>
      <c r="T34" s="53">
        <f t="shared" si="5"/>
        <v>0</v>
      </c>
    </row>
    <row r="35" spans="2:20" ht="27.75" customHeight="1" thickBot="1">
      <c r="B35" s="12" t="str">
        <f t="shared" si="1"/>
        <v>Prestação do carro</v>
      </c>
      <c r="C35" s="5">
        <v>0</v>
      </c>
      <c r="D35" s="6">
        <v>0</v>
      </c>
      <c r="E35" s="12" t="str">
        <f t="shared" si="2"/>
        <v>Bar</v>
      </c>
      <c r="F35" s="5">
        <v>0</v>
      </c>
      <c r="G35" s="6">
        <v>0</v>
      </c>
      <c r="H35" s="12" t="str">
        <f t="shared" si="3"/>
        <v>Day Trade</v>
      </c>
      <c r="I35" s="5">
        <v>0</v>
      </c>
      <c r="J35" s="6">
        <v>0</v>
      </c>
      <c r="K35" s="12" t="str">
        <f t="shared" si="4"/>
        <v>-</v>
      </c>
      <c r="L35" s="5">
        <v>0</v>
      </c>
      <c r="M35" s="6">
        <v>0</v>
      </c>
      <c r="O35" s="184"/>
      <c r="P35" s="186" t="str">
        <f>E34</f>
        <v>Entretenimento</v>
      </c>
      <c r="Q35" s="187"/>
      <c r="R35" s="213">
        <v>0</v>
      </c>
      <c r="S35" s="52">
        <f>SUM(F35:G39)</f>
        <v>0</v>
      </c>
      <c r="T35" s="53">
        <f t="shared" si="5"/>
        <v>0</v>
      </c>
    </row>
    <row r="36" spans="2:20" ht="17.25" thickBot="1">
      <c r="B36" s="12" t="str">
        <f t="shared" si="1"/>
        <v>Seguro do carro</v>
      </c>
      <c r="C36" s="5">
        <v>0</v>
      </c>
      <c r="D36" s="6">
        <v>0</v>
      </c>
      <c r="E36" s="12" t="str">
        <f t="shared" si="2"/>
        <v>Restaurante</v>
      </c>
      <c r="F36" s="5">
        <v>0</v>
      </c>
      <c r="G36" s="6">
        <v>0</v>
      </c>
      <c r="H36" s="12" t="str">
        <f t="shared" si="3"/>
        <v>Ações</v>
      </c>
      <c r="I36" s="5">
        <v>0</v>
      </c>
      <c r="J36" s="6">
        <v>0</v>
      </c>
      <c r="K36" s="12" t="str">
        <f t="shared" si="4"/>
        <v>-</v>
      </c>
      <c r="L36" s="5">
        <v>0</v>
      </c>
      <c r="M36" s="6">
        <v>0</v>
      </c>
      <c r="O36" s="184"/>
      <c r="P36" s="186" t="str">
        <f>H34</f>
        <v>Investimento</v>
      </c>
      <c r="Q36" s="187"/>
      <c r="R36" s="213">
        <v>0</v>
      </c>
      <c r="S36" s="52">
        <f>SUM(I35:J39)</f>
        <v>0</v>
      </c>
      <c r="T36" s="53">
        <f t="shared" si="5"/>
        <v>0</v>
      </c>
    </row>
    <row r="37" spans="2:20" ht="17.25" thickBot="1">
      <c r="B37" s="12" t="str">
        <f t="shared" si="1"/>
        <v>Estacionamento</v>
      </c>
      <c r="C37" s="5">
        <v>0</v>
      </c>
      <c r="D37" s="6">
        <v>0</v>
      </c>
      <c r="E37" s="12" t="str">
        <f t="shared" si="2"/>
        <v>Cinema</v>
      </c>
      <c r="F37" s="5">
        <v>0</v>
      </c>
      <c r="G37" s="6">
        <v>0</v>
      </c>
      <c r="H37" s="12" t="str">
        <f t="shared" si="3"/>
        <v>Previdência</v>
      </c>
      <c r="I37" s="5">
        <v>0</v>
      </c>
      <c r="J37" s="6">
        <v>0</v>
      </c>
      <c r="K37" s="12" t="str">
        <f t="shared" si="4"/>
        <v>-</v>
      </c>
      <c r="L37" s="5">
        <v>0</v>
      </c>
      <c r="M37" s="6">
        <v>0</v>
      </c>
      <c r="O37" s="184"/>
      <c r="P37" s="186" t="str">
        <f>K34</f>
        <v>Viagens</v>
      </c>
      <c r="Q37" s="187"/>
      <c r="R37" s="213">
        <v>0</v>
      </c>
      <c r="S37" s="52">
        <f>SUM(L35:M39)</f>
        <v>0</v>
      </c>
      <c r="T37" s="53">
        <f t="shared" si="5"/>
        <v>0</v>
      </c>
    </row>
    <row r="38" spans="2:20" ht="17.25" thickBot="1">
      <c r="B38" s="12" t="str">
        <f t="shared" si="1"/>
        <v>-</v>
      </c>
      <c r="C38" s="5">
        <v>0</v>
      </c>
      <c r="D38" s="6">
        <v>0</v>
      </c>
      <c r="E38" s="12" t="str">
        <f t="shared" si="2"/>
        <v>-</v>
      </c>
      <c r="F38" s="5">
        <v>0</v>
      </c>
      <c r="G38" s="6">
        <v>0</v>
      </c>
      <c r="H38" s="12" t="str">
        <f t="shared" si="3"/>
        <v>Renda Fixa</v>
      </c>
      <c r="I38" s="5">
        <v>0</v>
      </c>
      <c r="J38" s="6">
        <v>0</v>
      </c>
      <c r="K38" s="12" t="str">
        <f t="shared" si="4"/>
        <v>-</v>
      </c>
      <c r="L38" s="5">
        <v>0</v>
      </c>
      <c r="M38" s="6">
        <v>0</v>
      </c>
      <c r="O38" s="184"/>
      <c r="P38" s="186" t="str">
        <f>B40</f>
        <v>Prevenção</v>
      </c>
      <c r="Q38" s="187"/>
      <c r="R38" s="213">
        <v>0</v>
      </c>
      <c r="S38" s="52">
        <f>SUM(C41:D45)</f>
        <v>0</v>
      </c>
      <c r="T38" s="53">
        <f t="shared" si="5"/>
        <v>0</v>
      </c>
    </row>
    <row r="39" spans="2:20" ht="15.75" customHeight="1" thickBot="1">
      <c r="B39" s="12" t="str">
        <f t="shared" si="1"/>
        <v>-</v>
      </c>
      <c r="C39" s="5">
        <v>0</v>
      </c>
      <c r="D39" s="6">
        <v>0</v>
      </c>
      <c r="E39" s="12" t="str">
        <f t="shared" si="2"/>
        <v>-</v>
      </c>
      <c r="F39" s="5">
        <v>0</v>
      </c>
      <c r="G39" s="6">
        <v>0</v>
      </c>
      <c r="H39" s="12" t="str">
        <f t="shared" si="3"/>
        <v>-</v>
      </c>
      <c r="I39" s="5">
        <v>0</v>
      </c>
      <c r="J39" s="6">
        <v>0</v>
      </c>
      <c r="K39" s="12" t="str">
        <f t="shared" si="4"/>
        <v>-</v>
      </c>
      <c r="L39" s="5">
        <v>0</v>
      </c>
      <c r="M39" s="6">
        <v>0</v>
      </c>
      <c r="O39" s="184"/>
      <c r="P39" s="186" t="str">
        <f>E40</f>
        <v>Manutenção</v>
      </c>
      <c r="Q39" s="187"/>
      <c r="R39" s="213">
        <v>0</v>
      </c>
      <c r="S39" s="52">
        <f>SUM(F41:G45)</f>
        <v>0</v>
      </c>
      <c r="T39" s="53">
        <f t="shared" si="5"/>
        <v>0</v>
      </c>
    </row>
    <row r="40" spans="2:20" ht="15.75" customHeight="1" thickBot="1">
      <c r="B40" s="47" t="str">
        <f t="shared" si="1"/>
        <v>Prevenção</v>
      </c>
      <c r="C40" s="24" t="s">
        <v>32</v>
      </c>
      <c r="D40" s="25" t="s">
        <v>33</v>
      </c>
      <c r="E40" s="47" t="str">
        <f t="shared" si="2"/>
        <v>Manutenção</v>
      </c>
      <c r="F40" s="24" t="s">
        <v>32</v>
      </c>
      <c r="G40" s="25" t="s">
        <v>33</v>
      </c>
      <c r="H40" s="47" t="str">
        <f t="shared" si="3"/>
        <v>X</v>
      </c>
      <c r="I40" s="24" t="s">
        <v>32</v>
      </c>
      <c r="J40" s="25" t="s">
        <v>33</v>
      </c>
      <c r="K40" s="47" t="str">
        <f t="shared" si="4"/>
        <v>Outros</v>
      </c>
      <c r="L40" s="24" t="s">
        <v>32</v>
      </c>
      <c r="M40" s="25" t="s">
        <v>33</v>
      </c>
      <c r="O40" s="184"/>
      <c r="P40" s="186" t="str">
        <f>H40</f>
        <v>X</v>
      </c>
      <c r="Q40" s="187"/>
      <c r="R40" s="213">
        <v>0</v>
      </c>
      <c r="S40" s="52">
        <f>SUM(I41:J45)</f>
        <v>0</v>
      </c>
      <c r="T40" s="53">
        <f t="shared" si="5"/>
        <v>0</v>
      </c>
    </row>
    <row r="41" spans="2:20" ht="15.75" customHeight="1" thickBot="1">
      <c r="B41" s="12" t="str">
        <f t="shared" si="1"/>
        <v>Seguro saúde</v>
      </c>
      <c r="C41" s="5">
        <v>0</v>
      </c>
      <c r="D41" s="6">
        <v>0</v>
      </c>
      <c r="E41" s="22" t="str">
        <f t="shared" si="2"/>
        <v>Casa</v>
      </c>
      <c r="F41" s="5">
        <v>0</v>
      </c>
      <c r="G41" s="6">
        <v>0</v>
      </c>
      <c r="H41" s="12" t="str">
        <f t="shared" si="3"/>
        <v>-</v>
      </c>
      <c r="I41" s="5">
        <v>0</v>
      </c>
      <c r="J41" s="6">
        <v>0</v>
      </c>
      <c r="K41" s="12" t="str">
        <f t="shared" si="4"/>
        <v>-</v>
      </c>
      <c r="L41" s="5">
        <v>0</v>
      </c>
      <c r="M41" s="6">
        <v>0</v>
      </c>
      <c r="O41" s="185"/>
      <c r="P41" s="188" t="str">
        <f>K40</f>
        <v>Outros</v>
      </c>
      <c r="Q41" s="189"/>
      <c r="R41" s="215">
        <v>0</v>
      </c>
      <c r="S41" s="54">
        <f>SUM(L41:M45)</f>
        <v>0</v>
      </c>
      <c r="T41" s="55">
        <f t="shared" si="5"/>
        <v>0</v>
      </c>
    </row>
    <row r="42" spans="2:20" ht="15.75" customHeight="1" thickBot="1">
      <c r="B42" s="12" t="str">
        <f t="shared" si="1"/>
        <v>Plano de saúde</v>
      </c>
      <c r="C42" s="5">
        <v>0</v>
      </c>
      <c r="D42" s="6">
        <v>0</v>
      </c>
      <c r="E42" s="22" t="str">
        <f t="shared" si="2"/>
        <v>Carro</v>
      </c>
      <c r="F42" s="5">
        <v>0</v>
      </c>
      <c r="G42" s="6">
        <v>0</v>
      </c>
      <c r="H42" s="12" t="str">
        <f t="shared" si="3"/>
        <v>-</v>
      </c>
      <c r="I42" s="5">
        <v>0</v>
      </c>
      <c r="J42" s="6">
        <v>0</v>
      </c>
      <c r="K42" s="12" t="str">
        <f t="shared" si="4"/>
        <v>-</v>
      </c>
      <c r="L42" s="5">
        <v>0</v>
      </c>
      <c r="M42" s="6">
        <v>0</v>
      </c>
    </row>
    <row r="43" spans="2:20" ht="15.75" customHeight="1" thickBot="1">
      <c r="B43" s="12" t="str">
        <f t="shared" si="1"/>
        <v>-</v>
      </c>
      <c r="C43" s="5">
        <v>0</v>
      </c>
      <c r="D43" s="6">
        <v>0</v>
      </c>
      <c r="E43" s="22" t="str">
        <f t="shared" si="2"/>
        <v>-</v>
      </c>
      <c r="F43" s="5">
        <v>0</v>
      </c>
      <c r="G43" s="6">
        <v>0</v>
      </c>
      <c r="H43" s="12" t="str">
        <f t="shared" si="3"/>
        <v>-</v>
      </c>
      <c r="I43" s="5">
        <v>0</v>
      </c>
      <c r="J43" s="6">
        <v>0</v>
      </c>
      <c r="K43" s="12" t="str">
        <f t="shared" si="4"/>
        <v>-</v>
      </c>
      <c r="L43" s="5">
        <v>0</v>
      </c>
      <c r="M43" s="6">
        <v>0</v>
      </c>
    </row>
    <row r="44" spans="2:20" ht="15" customHeight="1" thickBot="1">
      <c r="B44" s="12" t="str">
        <f t="shared" si="1"/>
        <v>-</v>
      </c>
      <c r="C44" s="5">
        <v>0</v>
      </c>
      <c r="D44" s="6">
        <v>0</v>
      </c>
      <c r="E44" s="22" t="str">
        <f t="shared" si="2"/>
        <v>-</v>
      </c>
      <c r="F44" s="5">
        <v>0</v>
      </c>
      <c r="G44" s="6">
        <v>0</v>
      </c>
      <c r="H44" s="12" t="str">
        <f t="shared" si="3"/>
        <v>-</v>
      </c>
      <c r="I44" s="5">
        <v>0</v>
      </c>
      <c r="J44" s="6">
        <v>0</v>
      </c>
      <c r="K44" s="12" t="str">
        <f t="shared" si="4"/>
        <v>-</v>
      </c>
      <c r="L44" s="5">
        <v>0</v>
      </c>
      <c r="M44" s="6">
        <v>0</v>
      </c>
    </row>
    <row r="45" spans="2:20" ht="17.25" thickBot="1">
      <c r="B45" s="13" t="str">
        <f t="shared" si="1"/>
        <v>-</v>
      </c>
      <c r="C45" s="7">
        <v>0</v>
      </c>
      <c r="D45" s="8">
        <v>0</v>
      </c>
      <c r="E45" s="23" t="str">
        <f t="shared" si="2"/>
        <v>-</v>
      </c>
      <c r="F45" s="7">
        <v>0</v>
      </c>
      <c r="G45" s="8">
        <v>0</v>
      </c>
      <c r="H45" s="13" t="str">
        <f t="shared" si="3"/>
        <v>-</v>
      </c>
      <c r="I45" s="7">
        <v>0</v>
      </c>
      <c r="J45" s="8">
        <v>0</v>
      </c>
      <c r="K45" s="13" t="str">
        <f t="shared" si="4"/>
        <v>-</v>
      </c>
      <c r="L45" s="7">
        <v>0</v>
      </c>
      <c r="M45" s="8">
        <v>0</v>
      </c>
    </row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2.75" customHeight="1"/>
  </sheetData>
  <mergeCells count="30">
    <mergeCell ref="V16:X16"/>
    <mergeCell ref="V17:X20"/>
    <mergeCell ref="V21:X24"/>
    <mergeCell ref="V25:X25"/>
    <mergeCell ref="V26:X27"/>
    <mergeCell ref="P39:Q39"/>
    <mergeCell ref="P40:Q40"/>
    <mergeCell ref="P41:Q41"/>
    <mergeCell ref="O30:O41"/>
    <mergeCell ref="P30:Q30"/>
    <mergeCell ref="P31:Q31"/>
    <mergeCell ref="P32:Q32"/>
    <mergeCell ref="P33:Q33"/>
    <mergeCell ref="P34:Q34"/>
    <mergeCell ref="P35:Q35"/>
    <mergeCell ref="P36:Q36"/>
    <mergeCell ref="O6:O13"/>
    <mergeCell ref="S7:T11"/>
    <mergeCell ref="B27:M27"/>
    <mergeCell ref="P37:Q37"/>
    <mergeCell ref="P38:Q38"/>
    <mergeCell ref="B6:M7"/>
    <mergeCell ref="O18:O29"/>
    <mergeCell ref="P18:Q18"/>
    <mergeCell ref="P19:Q19"/>
    <mergeCell ref="P20:Q20"/>
    <mergeCell ref="P21:Q21"/>
    <mergeCell ref="P22:Q22"/>
    <mergeCell ref="P23:Q23"/>
    <mergeCell ref="P24:Q2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5:X56"/>
  <sheetViews>
    <sheetView showGridLines="0" topLeftCell="A15" zoomScaleNormal="100" workbookViewId="0">
      <selection activeCell="R16" sqref="R16:R41"/>
    </sheetView>
  </sheetViews>
  <sheetFormatPr defaultRowHeight="12.75"/>
  <cols>
    <col min="2" max="2" width="17.140625" customWidth="1"/>
    <col min="3" max="3" width="16.140625" customWidth="1"/>
    <col min="4" max="4" width="15" customWidth="1"/>
    <col min="5" max="5" width="17.140625" customWidth="1"/>
    <col min="6" max="7" width="11.7109375" customWidth="1"/>
    <col min="8" max="8" width="17.140625" customWidth="1"/>
    <col min="9" max="10" width="11.7109375" customWidth="1"/>
    <col min="11" max="11" width="17.140625" customWidth="1"/>
    <col min="12" max="13" width="11.7109375" customWidth="1"/>
    <col min="14" max="15" width="9.5703125" customWidth="1"/>
    <col min="16" max="16" width="11.7109375" customWidth="1"/>
    <col min="17" max="17" width="11.5703125" customWidth="1"/>
    <col min="18" max="18" width="15.28515625" customWidth="1"/>
    <col min="19" max="19" width="11.5703125" customWidth="1"/>
    <col min="20" max="20" width="11.42578125" customWidth="1"/>
    <col min="21" max="21" width="13.28515625" customWidth="1"/>
    <col min="22" max="22" width="11.140625" customWidth="1"/>
    <col min="23" max="23" width="11.42578125" customWidth="1"/>
    <col min="24" max="24" width="10.85546875" customWidth="1"/>
  </cols>
  <sheetData>
    <row r="5" spans="2:24" ht="13.5" thickBot="1"/>
    <row r="6" spans="2:24" ht="17.25" thickBot="1">
      <c r="B6" s="174" t="s">
        <v>15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O6" s="171" t="s">
        <v>13</v>
      </c>
      <c r="P6" s="14" t="s">
        <v>27</v>
      </c>
      <c r="Q6" s="39">
        <v>10000</v>
      </c>
      <c r="R6" s="62"/>
      <c r="V6" s="35" t="s">
        <v>28</v>
      </c>
      <c r="W6" s="36" t="s">
        <v>29</v>
      </c>
      <c r="X6" s="37" t="s">
        <v>14</v>
      </c>
    </row>
    <row r="7" spans="2:24" ht="17.25" thickBot="1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O7" s="172"/>
      <c r="P7" s="4" t="s">
        <v>38</v>
      </c>
      <c r="Q7" s="40"/>
      <c r="R7" s="62"/>
      <c r="S7" s="192" t="s">
        <v>21</v>
      </c>
      <c r="T7" s="193"/>
      <c r="U7" s="71" t="str">
        <f>H15</f>
        <v>Day Trade</v>
      </c>
      <c r="V7" s="138">
        <f>Outubro!X7</f>
        <v>0</v>
      </c>
      <c r="W7" s="139"/>
      <c r="X7" s="140"/>
    </row>
    <row r="8" spans="2:24" ht="18.75" thickBot="1">
      <c r="B8" s="46" t="s">
        <v>31</v>
      </c>
      <c r="C8" s="24" t="s">
        <v>32</v>
      </c>
      <c r="D8" s="25" t="s">
        <v>33</v>
      </c>
      <c r="E8" s="47" t="s">
        <v>34</v>
      </c>
      <c r="F8" s="24" t="s">
        <v>32</v>
      </c>
      <c r="G8" s="25" t="s">
        <v>33</v>
      </c>
      <c r="H8" s="47" t="s">
        <v>35</v>
      </c>
      <c r="I8" s="24" t="s">
        <v>32</v>
      </c>
      <c r="J8" s="25" t="s">
        <v>33</v>
      </c>
      <c r="K8" s="47" t="s">
        <v>36</v>
      </c>
      <c r="L8" s="24" t="s">
        <v>32</v>
      </c>
      <c r="M8" s="25" t="s">
        <v>33</v>
      </c>
      <c r="O8" s="172"/>
      <c r="P8" s="4" t="s">
        <v>37</v>
      </c>
      <c r="Q8" s="40"/>
      <c r="R8" s="62"/>
      <c r="S8" s="194"/>
      <c r="T8" s="195"/>
      <c r="U8" s="45" t="str">
        <f>H16</f>
        <v>Ações</v>
      </c>
      <c r="V8" s="124">
        <f>Outubro!X8</f>
        <v>0</v>
      </c>
      <c r="W8" s="43"/>
      <c r="X8" s="141"/>
    </row>
    <row r="9" spans="2:24" ht="17.25" thickBot="1">
      <c r="B9" s="10" t="s">
        <v>38</v>
      </c>
      <c r="C9" s="5">
        <v>0</v>
      </c>
      <c r="D9" s="6">
        <v>0</v>
      </c>
      <c r="E9" s="11" t="s">
        <v>39</v>
      </c>
      <c r="F9" s="5">
        <v>0</v>
      </c>
      <c r="G9" s="6">
        <v>0</v>
      </c>
      <c r="H9" s="11" t="s">
        <v>40</v>
      </c>
      <c r="I9" s="5">
        <v>0</v>
      </c>
      <c r="J9" s="6">
        <v>0</v>
      </c>
      <c r="K9" s="11" t="s">
        <v>41</v>
      </c>
      <c r="L9" s="5">
        <v>0</v>
      </c>
      <c r="M9" s="6">
        <v>0</v>
      </c>
      <c r="O9" s="172"/>
      <c r="P9" s="4" t="s">
        <v>42</v>
      </c>
      <c r="Q9" s="40"/>
      <c r="R9" s="62"/>
      <c r="S9" s="194"/>
      <c r="T9" s="195"/>
      <c r="U9" s="45" t="str">
        <f>H17</f>
        <v>Previdência</v>
      </c>
      <c r="V9" s="124">
        <f>Outubro!X9</f>
        <v>0</v>
      </c>
      <c r="W9" s="43"/>
      <c r="X9" s="141"/>
    </row>
    <row r="10" spans="2:24" ht="17.25" thickBot="1">
      <c r="B10" s="11" t="s">
        <v>43</v>
      </c>
      <c r="C10" s="5">
        <v>0</v>
      </c>
      <c r="D10" s="6">
        <v>0</v>
      </c>
      <c r="E10" s="11" t="s">
        <v>44</v>
      </c>
      <c r="F10" s="5">
        <v>0</v>
      </c>
      <c r="G10" s="6">
        <v>0</v>
      </c>
      <c r="H10" s="11" t="s">
        <v>45</v>
      </c>
      <c r="I10" s="5">
        <v>0</v>
      </c>
      <c r="J10" s="6">
        <v>0</v>
      </c>
      <c r="K10" s="11" t="s">
        <v>46</v>
      </c>
      <c r="L10" s="5">
        <v>0</v>
      </c>
      <c r="M10" s="6">
        <v>0</v>
      </c>
      <c r="O10" s="172"/>
      <c r="P10" s="4" t="s">
        <v>47</v>
      </c>
      <c r="Q10" s="40"/>
      <c r="R10" s="62"/>
      <c r="S10" s="194"/>
      <c r="T10" s="195"/>
      <c r="U10" s="45" t="str">
        <f>H18</f>
        <v>Renda Fixa</v>
      </c>
      <c r="V10" s="124">
        <f>Outubro!X10</f>
        <v>0</v>
      </c>
      <c r="W10" s="43"/>
      <c r="X10" s="141"/>
    </row>
    <row r="11" spans="2:24" ht="17.25" thickBot="1">
      <c r="B11" s="11" t="s">
        <v>48</v>
      </c>
      <c r="C11" s="5">
        <v>0</v>
      </c>
      <c r="D11" s="6">
        <v>0</v>
      </c>
      <c r="E11" s="11" t="s">
        <v>49</v>
      </c>
      <c r="F11" s="5">
        <v>0</v>
      </c>
      <c r="G11" s="6">
        <v>0</v>
      </c>
      <c r="H11" s="34" t="s">
        <v>50</v>
      </c>
      <c r="I11" s="5">
        <v>0</v>
      </c>
      <c r="J11" s="6">
        <v>0</v>
      </c>
      <c r="K11" s="11" t="s">
        <v>50</v>
      </c>
      <c r="L11" s="5">
        <v>0</v>
      </c>
      <c r="M11" s="6">
        <v>0</v>
      </c>
      <c r="O11" s="172"/>
      <c r="P11" s="4" t="s">
        <v>51</v>
      </c>
      <c r="Q11" s="40"/>
      <c r="R11" s="62"/>
      <c r="S11" s="196"/>
      <c r="T11" s="197"/>
      <c r="U11" s="73" t="str">
        <f>H19</f>
        <v>-</v>
      </c>
      <c r="V11" s="128">
        <f>Outubro!X11</f>
        <v>0</v>
      </c>
      <c r="W11" s="129"/>
      <c r="X11" s="142"/>
    </row>
    <row r="12" spans="2:24" ht="17.25" thickBot="1">
      <c r="B12" s="11" t="s">
        <v>52</v>
      </c>
      <c r="C12" s="5">
        <v>0</v>
      </c>
      <c r="D12" s="6">
        <v>0</v>
      </c>
      <c r="E12" s="12" t="s">
        <v>50</v>
      </c>
      <c r="F12" s="5">
        <v>0</v>
      </c>
      <c r="G12" s="6">
        <v>0</v>
      </c>
      <c r="H12" s="34" t="s">
        <v>50</v>
      </c>
      <c r="I12" s="5">
        <v>0</v>
      </c>
      <c r="J12" s="6">
        <v>0</v>
      </c>
      <c r="K12" s="11" t="s">
        <v>50</v>
      </c>
      <c r="L12" s="5">
        <v>0</v>
      </c>
      <c r="M12" s="6">
        <v>0</v>
      </c>
      <c r="O12" s="172"/>
      <c r="P12" s="4" t="s">
        <v>53</v>
      </c>
      <c r="Q12" s="40"/>
      <c r="R12" s="62"/>
    </row>
    <row r="13" spans="2:24" ht="16.5" customHeight="1" thickBot="1">
      <c r="B13" s="11" t="s">
        <v>54</v>
      </c>
      <c r="C13" s="5">
        <v>0</v>
      </c>
      <c r="D13" s="6">
        <v>0</v>
      </c>
      <c r="E13" s="12" t="s">
        <v>50</v>
      </c>
      <c r="F13" s="5">
        <v>0</v>
      </c>
      <c r="G13" s="6">
        <v>0</v>
      </c>
      <c r="H13" s="11" t="s">
        <v>50</v>
      </c>
      <c r="I13" s="5">
        <v>0</v>
      </c>
      <c r="J13" s="6">
        <v>0</v>
      </c>
      <c r="K13" s="11" t="s">
        <v>50</v>
      </c>
      <c r="L13" s="5">
        <v>0</v>
      </c>
      <c r="M13" s="6">
        <v>0</v>
      </c>
      <c r="O13" s="173"/>
      <c r="P13" s="16" t="s">
        <v>14</v>
      </c>
      <c r="Q13" s="41">
        <f>SUM(Q6:Q12)</f>
        <v>10000</v>
      </c>
      <c r="R13" s="62"/>
    </row>
    <row r="14" spans="2:24" ht="18.75" thickBot="1">
      <c r="B14" s="47" t="s">
        <v>55</v>
      </c>
      <c r="C14" s="24" t="s">
        <v>32</v>
      </c>
      <c r="D14" s="25" t="s">
        <v>33</v>
      </c>
      <c r="E14" s="47" t="s">
        <v>56</v>
      </c>
      <c r="F14" s="24" t="s">
        <v>32</v>
      </c>
      <c r="G14" s="25" t="s">
        <v>33</v>
      </c>
      <c r="H14" s="47" t="s">
        <v>57</v>
      </c>
      <c r="I14" s="24" t="s">
        <v>32</v>
      </c>
      <c r="J14" s="25" t="s">
        <v>33</v>
      </c>
      <c r="K14" s="47" t="s">
        <v>58</v>
      </c>
      <c r="L14" s="24" t="s">
        <v>32</v>
      </c>
      <c r="M14" s="25" t="s">
        <v>33</v>
      </c>
    </row>
    <row r="15" spans="2:24" ht="17.25" thickBot="1">
      <c r="B15" s="11" t="s">
        <v>59</v>
      </c>
      <c r="C15" s="5">
        <v>0</v>
      </c>
      <c r="D15" s="6">
        <v>0</v>
      </c>
      <c r="E15" s="12" t="s">
        <v>60</v>
      </c>
      <c r="F15" s="5">
        <v>0</v>
      </c>
      <c r="G15" s="6">
        <v>0</v>
      </c>
      <c r="H15" s="12" t="s">
        <v>61</v>
      </c>
      <c r="I15" s="5">
        <v>0</v>
      </c>
      <c r="J15" s="6">
        <v>0</v>
      </c>
      <c r="K15" s="12" t="s">
        <v>50</v>
      </c>
      <c r="L15" s="5">
        <v>0</v>
      </c>
      <c r="M15" s="6">
        <v>0</v>
      </c>
    </row>
    <row r="16" spans="2:24" ht="20.25" thickBot="1">
      <c r="B16" s="11" t="s">
        <v>62</v>
      </c>
      <c r="C16" s="5">
        <v>0</v>
      </c>
      <c r="D16" s="6">
        <v>0</v>
      </c>
      <c r="E16" s="12" t="s">
        <v>63</v>
      </c>
      <c r="F16" s="5">
        <v>0</v>
      </c>
      <c r="G16" s="6">
        <v>0</v>
      </c>
      <c r="H16" s="12" t="s">
        <v>64</v>
      </c>
      <c r="I16" s="5">
        <v>0</v>
      </c>
      <c r="J16" s="6">
        <v>0</v>
      </c>
      <c r="K16" s="12" t="s">
        <v>50</v>
      </c>
      <c r="L16" s="5">
        <v>0</v>
      </c>
      <c r="M16" s="6">
        <v>0</v>
      </c>
      <c r="P16" s="143" t="s">
        <v>65</v>
      </c>
      <c r="Q16" s="65">
        <f>Q13</f>
        <v>10000</v>
      </c>
      <c r="R16" s="217" t="s">
        <v>66</v>
      </c>
      <c r="S16" s="14" t="s">
        <v>67</v>
      </c>
      <c r="T16" s="15" t="s">
        <v>68</v>
      </c>
      <c r="V16" s="203" t="s">
        <v>69</v>
      </c>
      <c r="W16" s="203"/>
      <c r="X16" s="203"/>
    </row>
    <row r="17" spans="2:24" ht="17.25" thickBot="1">
      <c r="B17" s="11" t="s">
        <v>70</v>
      </c>
      <c r="C17" s="5">
        <v>0</v>
      </c>
      <c r="D17" s="6">
        <v>0</v>
      </c>
      <c r="E17" s="12" t="s">
        <v>71</v>
      </c>
      <c r="F17" s="5">
        <v>0</v>
      </c>
      <c r="G17" s="6">
        <v>0</v>
      </c>
      <c r="H17" s="12" t="s">
        <v>72</v>
      </c>
      <c r="I17" s="5">
        <v>0</v>
      </c>
      <c r="J17" s="6">
        <v>0</v>
      </c>
      <c r="K17" s="12" t="s">
        <v>50</v>
      </c>
      <c r="L17" s="5">
        <v>0</v>
      </c>
      <c r="M17" s="6">
        <v>0</v>
      </c>
      <c r="P17" s="18" t="s">
        <v>73</v>
      </c>
      <c r="Q17" s="19">
        <f>Q16-S17</f>
        <v>10000</v>
      </c>
      <c r="R17" s="211">
        <f>SUM(R18:R29)</f>
        <v>6150</v>
      </c>
      <c r="S17" s="20">
        <f>SUM(S18:S29)</f>
        <v>0</v>
      </c>
      <c r="T17" s="21">
        <f t="shared" ref="T17:T29" si="0">R17-S17</f>
        <v>6150</v>
      </c>
      <c r="V17" s="208" t="s">
        <v>74</v>
      </c>
      <c r="W17" s="208"/>
      <c r="X17" s="208"/>
    </row>
    <row r="18" spans="2:24" ht="17.25" thickBot="1">
      <c r="B18" s="12" t="s">
        <v>50</v>
      </c>
      <c r="C18" s="5">
        <v>0</v>
      </c>
      <c r="D18" s="6">
        <v>0</v>
      </c>
      <c r="E18" s="12" t="s">
        <v>50</v>
      </c>
      <c r="F18" s="5">
        <v>0</v>
      </c>
      <c r="G18" s="6">
        <v>0</v>
      </c>
      <c r="H18" s="12" t="s">
        <v>75</v>
      </c>
      <c r="I18" s="5">
        <v>0</v>
      </c>
      <c r="J18" s="6">
        <v>0</v>
      </c>
      <c r="K18" s="12" t="s">
        <v>50</v>
      </c>
      <c r="L18" s="5">
        <v>0</v>
      </c>
      <c r="M18" s="6">
        <v>0</v>
      </c>
      <c r="O18" s="183" t="s">
        <v>15</v>
      </c>
      <c r="P18" s="200" t="str">
        <f>B8</f>
        <v>Habitação</v>
      </c>
      <c r="Q18" s="201"/>
      <c r="R18" s="212">
        <v>300</v>
      </c>
      <c r="S18" s="49">
        <f>SUM(C9:D13)</f>
        <v>0</v>
      </c>
      <c r="T18" s="50">
        <f t="shared" si="0"/>
        <v>300</v>
      </c>
      <c r="V18" s="208"/>
      <c r="W18" s="208"/>
      <c r="X18" s="208"/>
    </row>
    <row r="19" spans="2:24" ht="17.25" thickBot="1">
      <c r="B19" s="12" t="s">
        <v>50</v>
      </c>
      <c r="C19" s="5">
        <v>0</v>
      </c>
      <c r="D19" s="6">
        <v>0</v>
      </c>
      <c r="E19" s="12" t="s">
        <v>50</v>
      </c>
      <c r="F19" s="5">
        <v>0</v>
      </c>
      <c r="G19" s="6">
        <v>0</v>
      </c>
      <c r="H19" s="12" t="s">
        <v>50</v>
      </c>
      <c r="I19" s="5">
        <v>0</v>
      </c>
      <c r="J19" s="6">
        <v>0</v>
      </c>
      <c r="K19" s="12" t="s">
        <v>50</v>
      </c>
      <c r="L19" s="5">
        <v>0</v>
      </c>
      <c r="M19" s="6">
        <v>0</v>
      </c>
      <c r="O19" s="184"/>
      <c r="P19" s="198" t="str">
        <f>E8</f>
        <v>Educação</v>
      </c>
      <c r="Q19" s="199"/>
      <c r="R19" s="213">
        <v>1500</v>
      </c>
      <c r="S19" s="42">
        <f>SUM(F9:G13)</f>
        <v>0</v>
      </c>
      <c r="T19" s="51">
        <f t="shared" si="0"/>
        <v>1500</v>
      </c>
      <c r="V19" s="208"/>
      <c r="W19" s="208"/>
      <c r="X19" s="208"/>
    </row>
    <row r="20" spans="2:24" ht="18.75" thickBot="1">
      <c r="B20" s="47" t="s">
        <v>76</v>
      </c>
      <c r="C20" s="24" t="s">
        <v>32</v>
      </c>
      <c r="D20" s="25" t="s">
        <v>33</v>
      </c>
      <c r="E20" s="47" t="s">
        <v>77</v>
      </c>
      <c r="F20" s="24" t="s">
        <v>32</v>
      </c>
      <c r="G20" s="25" t="s">
        <v>33</v>
      </c>
      <c r="H20" s="47" t="s">
        <v>78</v>
      </c>
      <c r="I20" s="24" t="s">
        <v>32</v>
      </c>
      <c r="J20" s="25" t="s">
        <v>33</v>
      </c>
      <c r="K20" s="47" t="s">
        <v>53</v>
      </c>
      <c r="L20" s="24" t="s">
        <v>32</v>
      </c>
      <c r="M20" s="25" t="s">
        <v>33</v>
      </c>
      <c r="O20" s="184"/>
      <c r="P20" s="198" t="str">
        <f>H8</f>
        <v>Saúde</v>
      </c>
      <c r="Q20" s="199"/>
      <c r="R20" s="213">
        <v>150</v>
      </c>
      <c r="S20" s="42">
        <f>SUM(I9:J13)</f>
        <v>0</v>
      </c>
      <c r="T20" s="51">
        <f t="shared" si="0"/>
        <v>150</v>
      </c>
      <c r="V20" s="208"/>
      <c r="W20" s="208"/>
      <c r="X20" s="208"/>
    </row>
    <row r="21" spans="2:24" ht="17.25" thickBot="1">
      <c r="B21" s="11" t="s">
        <v>79</v>
      </c>
      <c r="C21" s="5">
        <v>0</v>
      </c>
      <c r="D21" s="6">
        <v>0</v>
      </c>
      <c r="E21" s="22" t="s">
        <v>80</v>
      </c>
      <c r="F21" s="5">
        <v>0</v>
      </c>
      <c r="G21" s="6">
        <v>0</v>
      </c>
      <c r="H21" s="12" t="s">
        <v>50</v>
      </c>
      <c r="I21" s="5">
        <v>0</v>
      </c>
      <c r="J21" s="6">
        <v>0</v>
      </c>
      <c r="K21" s="12" t="s">
        <v>50</v>
      </c>
      <c r="L21" s="5">
        <v>0</v>
      </c>
      <c r="M21" s="6">
        <v>0</v>
      </c>
      <c r="O21" s="184"/>
      <c r="P21" s="198" t="str">
        <f>K8</f>
        <v>Impostos</v>
      </c>
      <c r="Q21" s="199"/>
      <c r="R21" s="213">
        <v>600</v>
      </c>
      <c r="S21" s="42">
        <f>SUM(L9:M13)</f>
        <v>0</v>
      </c>
      <c r="T21" s="51">
        <f t="shared" si="0"/>
        <v>600</v>
      </c>
      <c r="V21" s="208" t="s">
        <v>86</v>
      </c>
      <c r="W21" s="208"/>
      <c r="X21" s="208"/>
    </row>
    <row r="22" spans="2:24" ht="17.25" thickBot="1">
      <c r="B22" s="11" t="s">
        <v>82</v>
      </c>
      <c r="C22" s="5">
        <v>0</v>
      </c>
      <c r="D22" s="6">
        <v>0</v>
      </c>
      <c r="E22" s="22" t="s">
        <v>83</v>
      </c>
      <c r="F22" s="5">
        <v>0</v>
      </c>
      <c r="G22" s="6">
        <v>0</v>
      </c>
      <c r="H22" s="12" t="s">
        <v>50</v>
      </c>
      <c r="I22" s="5">
        <v>0</v>
      </c>
      <c r="J22" s="6">
        <v>0</v>
      </c>
      <c r="K22" s="12" t="s">
        <v>50</v>
      </c>
      <c r="L22" s="5">
        <v>0</v>
      </c>
      <c r="M22" s="6">
        <v>0</v>
      </c>
      <c r="O22" s="184"/>
      <c r="P22" s="198" t="str">
        <f>B14</f>
        <v>Transporte</v>
      </c>
      <c r="Q22" s="199"/>
      <c r="R22" s="213">
        <v>200</v>
      </c>
      <c r="S22" s="42">
        <f>SUM(C15:D19)</f>
        <v>0</v>
      </c>
      <c r="T22" s="51">
        <f t="shared" si="0"/>
        <v>200</v>
      </c>
      <c r="V22" s="208"/>
      <c r="W22" s="208"/>
      <c r="X22" s="208"/>
    </row>
    <row r="23" spans="2:24" ht="17.25" customHeight="1" thickBot="1">
      <c r="B23" s="12" t="s">
        <v>50</v>
      </c>
      <c r="C23" s="5">
        <v>0</v>
      </c>
      <c r="D23" s="6">
        <v>0</v>
      </c>
      <c r="E23" s="22" t="s">
        <v>50</v>
      </c>
      <c r="F23" s="5">
        <v>0</v>
      </c>
      <c r="G23" s="6">
        <v>0</v>
      </c>
      <c r="H23" s="12" t="s">
        <v>50</v>
      </c>
      <c r="I23" s="5">
        <v>0</v>
      </c>
      <c r="J23" s="6">
        <v>0</v>
      </c>
      <c r="K23" s="12" t="s">
        <v>50</v>
      </c>
      <c r="L23" s="5">
        <v>0</v>
      </c>
      <c r="M23" s="6">
        <v>0</v>
      </c>
      <c r="O23" s="184"/>
      <c r="P23" s="198" t="str">
        <f>E14</f>
        <v>Entretenimento</v>
      </c>
      <c r="Q23" s="199"/>
      <c r="R23" s="213">
        <v>260</v>
      </c>
      <c r="S23" s="42">
        <f>SUM(F15:G19)</f>
        <v>0</v>
      </c>
      <c r="T23" s="51">
        <f t="shared" si="0"/>
        <v>260</v>
      </c>
      <c r="V23" s="208"/>
      <c r="W23" s="208"/>
      <c r="X23" s="208"/>
    </row>
    <row r="24" spans="2:24" ht="17.25" thickBot="1">
      <c r="B24" s="12" t="s">
        <v>50</v>
      </c>
      <c r="C24" s="5">
        <v>0</v>
      </c>
      <c r="D24" s="6">
        <v>0</v>
      </c>
      <c r="E24" s="22" t="s">
        <v>50</v>
      </c>
      <c r="F24" s="5">
        <v>0</v>
      </c>
      <c r="G24" s="6">
        <v>0</v>
      </c>
      <c r="H24" s="12" t="s">
        <v>50</v>
      </c>
      <c r="I24" s="5">
        <v>0</v>
      </c>
      <c r="J24" s="6">
        <v>0</v>
      </c>
      <c r="K24" s="12" t="s">
        <v>50</v>
      </c>
      <c r="L24" s="5">
        <v>0</v>
      </c>
      <c r="M24" s="6">
        <v>0</v>
      </c>
      <c r="O24" s="184"/>
      <c r="P24" s="198" t="str">
        <f>H14</f>
        <v>Investimento</v>
      </c>
      <c r="Q24" s="199"/>
      <c r="R24" s="213">
        <v>40</v>
      </c>
      <c r="S24" s="42">
        <f>SUM(I15:J19)</f>
        <v>0</v>
      </c>
      <c r="T24" s="51">
        <f t="shared" si="0"/>
        <v>40</v>
      </c>
      <c r="V24" s="208"/>
      <c r="W24" s="208"/>
      <c r="X24" s="208"/>
    </row>
    <row r="25" spans="2:24" ht="17.25" customHeight="1" thickBot="1">
      <c r="B25" s="13" t="s">
        <v>50</v>
      </c>
      <c r="C25" s="7">
        <v>0</v>
      </c>
      <c r="D25" s="8">
        <v>0</v>
      </c>
      <c r="E25" s="23" t="s">
        <v>50</v>
      </c>
      <c r="F25" s="7">
        <v>0</v>
      </c>
      <c r="G25" s="8">
        <v>0</v>
      </c>
      <c r="H25" s="13" t="s">
        <v>50</v>
      </c>
      <c r="I25" s="7">
        <v>0</v>
      </c>
      <c r="J25" s="8">
        <v>0</v>
      </c>
      <c r="K25" s="13" t="s">
        <v>50</v>
      </c>
      <c r="L25" s="7">
        <v>0</v>
      </c>
      <c r="M25" s="8">
        <v>0</v>
      </c>
      <c r="N25" s="48"/>
      <c r="O25" s="184"/>
      <c r="P25" s="58" t="str">
        <f>K14</f>
        <v>Viagens</v>
      </c>
      <c r="Q25" s="59"/>
      <c r="R25" s="214">
        <v>2500</v>
      </c>
      <c r="S25" s="52">
        <f>SUM(L15:M19)</f>
        <v>0</v>
      </c>
      <c r="T25" s="53">
        <f t="shared" si="0"/>
        <v>2500</v>
      </c>
      <c r="V25" s="209" t="s">
        <v>87</v>
      </c>
      <c r="W25" s="209"/>
      <c r="X25" s="209"/>
    </row>
    <row r="26" spans="2:24" ht="17.25" thickBot="1">
      <c r="G26" s="9"/>
      <c r="N26" s="38"/>
      <c r="O26" s="184"/>
      <c r="P26" s="58" t="str">
        <f>B20</f>
        <v>Prevenção</v>
      </c>
      <c r="Q26" s="59"/>
      <c r="R26" s="214">
        <v>600</v>
      </c>
      <c r="S26" s="52">
        <f>SUM(C21:D25)</f>
        <v>0</v>
      </c>
      <c r="T26" s="53">
        <f t="shared" si="0"/>
        <v>600</v>
      </c>
      <c r="V26" s="208" t="s">
        <v>85</v>
      </c>
      <c r="W26" s="208"/>
      <c r="X26" s="208"/>
    </row>
    <row r="27" spans="2:24" ht="27.75" thickBot="1">
      <c r="B27" s="180" t="s">
        <v>18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O27" s="184"/>
      <c r="P27" s="58" t="str">
        <f>E20</f>
        <v>Manutenção</v>
      </c>
      <c r="Q27" s="59"/>
      <c r="R27" s="214">
        <v>0</v>
      </c>
      <c r="S27" s="52">
        <f>SUM(F21:G25)</f>
        <v>0</v>
      </c>
      <c r="T27" s="53">
        <f t="shared" si="0"/>
        <v>0</v>
      </c>
      <c r="V27" s="208"/>
      <c r="W27" s="208"/>
      <c r="X27" s="208"/>
    </row>
    <row r="28" spans="2:24" ht="18.75" thickBot="1">
      <c r="B28" s="46" t="str">
        <f t="shared" ref="B28:B45" si="1">B8</f>
        <v>Habitação</v>
      </c>
      <c r="C28" s="24" t="s">
        <v>32</v>
      </c>
      <c r="D28" s="25" t="s">
        <v>33</v>
      </c>
      <c r="E28" s="47" t="str">
        <f t="shared" ref="E28:E45" si="2">E8</f>
        <v>Educação</v>
      </c>
      <c r="F28" s="24" t="s">
        <v>32</v>
      </c>
      <c r="G28" s="25" t="s">
        <v>33</v>
      </c>
      <c r="H28" s="47" t="str">
        <f t="shared" ref="H28:H45" si="3">H8</f>
        <v>Saúde</v>
      </c>
      <c r="I28" s="24" t="s">
        <v>32</v>
      </c>
      <c r="J28" s="25" t="s">
        <v>33</v>
      </c>
      <c r="K28" s="47" t="str">
        <f t="shared" ref="K28:K45" si="4">K8</f>
        <v>Impostos</v>
      </c>
      <c r="L28" s="24" t="s">
        <v>32</v>
      </c>
      <c r="M28" s="25" t="s">
        <v>33</v>
      </c>
      <c r="O28" s="184"/>
      <c r="P28" s="58" t="str">
        <f>H20</f>
        <v>X</v>
      </c>
      <c r="Q28" s="59"/>
      <c r="R28" s="214">
        <v>0</v>
      </c>
      <c r="S28" s="52">
        <f>SUM(I21:J25)</f>
        <v>0</v>
      </c>
      <c r="T28" s="53">
        <f t="shared" si="0"/>
        <v>0</v>
      </c>
    </row>
    <row r="29" spans="2:24" ht="19.5" customHeight="1" thickBot="1">
      <c r="B29" s="10" t="str">
        <f t="shared" si="1"/>
        <v>Aluguel</v>
      </c>
      <c r="C29" s="5">
        <v>0</v>
      </c>
      <c r="D29" s="6">
        <v>0</v>
      </c>
      <c r="E29" s="12" t="str">
        <f t="shared" si="2"/>
        <v>Colégio</v>
      </c>
      <c r="F29" s="5">
        <v>0</v>
      </c>
      <c r="G29" s="6">
        <v>0</v>
      </c>
      <c r="H29" s="12" t="str">
        <f t="shared" si="3"/>
        <v>Médico</v>
      </c>
      <c r="I29" s="5">
        <v>0</v>
      </c>
      <c r="J29" s="6">
        <v>0</v>
      </c>
      <c r="K29" s="12" t="str">
        <f t="shared" si="4"/>
        <v>IPTU</v>
      </c>
      <c r="L29" s="5">
        <v>0</v>
      </c>
      <c r="M29" s="6">
        <v>0</v>
      </c>
      <c r="O29" s="185"/>
      <c r="P29" s="60" t="str">
        <f>K20</f>
        <v>Outros</v>
      </c>
      <c r="Q29" s="61"/>
      <c r="R29" s="215">
        <v>0</v>
      </c>
      <c r="S29" s="54">
        <f>SUM(L21:M25)</f>
        <v>0</v>
      </c>
      <c r="T29" s="55">
        <f t="shared" si="0"/>
        <v>0</v>
      </c>
    </row>
    <row r="30" spans="2:24" ht="18.75" customHeight="1" thickBot="1">
      <c r="B30" s="11" t="str">
        <f t="shared" si="1"/>
        <v>Condomínio</v>
      </c>
      <c r="C30" s="5">
        <v>0</v>
      </c>
      <c r="D30" s="6">
        <v>0</v>
      </c>
      <c r="E30" s="12" t="str">
        <f t="shared" si="2"/>
        <v>Faculdade</v>
      </c>
      <c r="F30" s="5">
        <v>0</v>
      </c>
      <c r="G30" s="6">
        <v>0</v>
      </c>
      <c r="H30" s="12" t="str">
        <f t="shared" si="3"/>
        <v>Dentista</v>
      </c>
      <c r="I30" s="5">
        <v>0</v>
      </c>
      <c r="J30" s="6">
        <v>0</v>
      </c>
      <c r="K30" s="12" t="str">
        <f t="shared" si="4"/>
        <v>IPVA</v>
      </c>
      <c r="L30" s="5">
        <v>0</v>
      </c>
      <c r="M30" s="6">
        <v>0</v>
      </c>
      <c r="O30" s="183" t="s">
        <v>18</v>
      </c>
      <c r="P30" s="190" t="str">
        <f>B28</f>
        <v>Habitação</v>
      </c>
      <c r="Q30" s="191"/>
      <c r="R30" s="216">
        <v>0</v>
      </c>
      <c r="S30" s="56">
        <f>SUM(C29:D33)</f>
        <v>0</v>
      </c>
      <c r="T30" s="57">
        <f t="shared" ref="T30:T41" si="5">R30-S30</f>
        <v>0</v>
      </c>
    </row>
    <row r="31" spans="2:24" ht="17.25" thickBot="1">
      <c r="B31" s="11" t="str">
        <f t="shared" si="1"/>
        <v>Prestação da casa</v>
      </c>
      <c r="C31" s="5">
        <v>0</v>
      </c>
      <c r="D31" s="6">
        <v>0</v>
      </c>
      <c r="E31" s="12" t="str">
        <f t="shared" si="2"/>
        <v>Curso</v>
      </c>
      <c r="F31" s="5">
        <v>0</v>
      </c>
      <c r="G31" s="6">
        <v>0</v>
      </c>
      <c r="H31" s="12" t="str">
        <f t="shared" si="3"/>
        <v>-</v>
      </c>
      <c r="I31" s="5">
        <v>0</v>
      </c>
      <c r="J31" s="6">
        <v>0</v>
      </c>
      <c r="K31" s="12" t="str">
        <f t="shared" si="4"/>
        <v>-</v>
      </c>
      <c r="L31" s="5">
        <v>0</v>
      </c>
      <c r="M31" s="6">
        <v>0</v>
      </c>
      <c r="O31" s="184"/>
      <c r="P31" s="186" t="str">
        <f>E28</f>
        <v>Educação</v>
      </c>
      <c r="Q31" s="187"/>
      <c r="R31" s="213">
        <v>0</v>
      </c>
      <c r="S31" s="52">
        <f>SUM(F29:G33)</f>
        <v>0</v>
      </c>
      <c r="T31" s="53">
        <f t="shared" si="5"/>
        <v>0</v>
      </c>
    </row>
    <row r="32" spans="2:24" ht="17.25" thickBot="1">
      <c r="B32" s="11" t="str">
        <f t="shared" si="1"/>
        <v>Seguro da Casa</v>
      </c>
      <c r="C32" s="5">
        <v>0</v>
      </c>
      <c r="D32" s="6">
        <v>0</v>
      </c>
      <c r="E32" s="12" t="str">
        <f t="shared" si="2"/>
        <v>-</v>
      </c>
      <c r="F32" s="5">
        <v>0</v>
      </c>
      <c r="G32" s="6">
        <v>0</v>
      </c>
      <c r="H32" s="12" t="str">
        <f t="shared" si="3"/>
        <v>-</v>
      </c>
      <c r="I32" s="5">
        <v>0</v>
      </c>
      <c r="J32" s="6">
        <v>0</v>
      </c>
      <c r="K32" s="12" t="str">
        <f t="shared" si="4"/>
        <v>-</v>
      </c>
      <c r="L32" s="5">
        <v>0</v>
      </c>
      <c r="M32" s="6">
        <v>0</v>
      </c>
      <c r="O32" s="184"/>
      <c r="P32" s="186" t="str">
        <f>H28</f>
        <v>Saúde</v>
      </c>
      <c r="Q32" s="187"/>
      <c r="R32" s="213">
        <v>0</v>
      </c>
      <c r="S32" s="52">
        <f>SUM(I29:J33)</f>
        <v>0</v>
      </c>
      <c r="T32" s="53">
        <f t="shared" si="5"/>
        <v>0</v>
      </c>
    </row>
    <row r="33" spans="2:20" ht="17.25" thickBot="1">
      <c r="B33" s="11" t="str">
        <f t="shared" si="1"/>
        <v>Diarista</v>
      </c>
      <c r="C33" s="5">
        <v>0</v>
      </c>
      <c r="D33" s="6">
        <v>0</v>
      </c>
      <c r="E33" s="12" t="str">
        <f t="shared" si="2"/>
        <v>-</v>
      </c>
      <c r="F33" s="5">
        <v>0</v>
      </c>
      <c r="G33" s="6">
        <v>0</v>
      </c>
      <c r="H33" s="12" t="str">
        <f t="shared" si="3"/>
        <v>-</v>
      </c>
      <c r="I33" s="5">
        <v>0</v>
      </c>
      <c r="J33" s="6">
        <v>0</v>
      </c>
      <c r="K33" s="12" t="str">
        <f t="shared" si="4"/>
        <v>-</v>
      </c>
      <c r="L33" s="5">
        <v>0</v>
      </c>
      <c r="M33" s="6">
        <v>0</v>
      </c>
      <c r="O33" s="184"/>
      <c r="P33" s="186" t="str">
        <f>K28</f>
        <v>Impostos</v>
      </c>
      <c r="Q33" s="187"/>
      <c r="R33" s="213">
        <v>0</v>
      </c>
      <c r="S33" s="52">
        <f>SUM(L29:M33)</f>
        <v>0</v>
      </c>
      <c r="T33" s="53">
        <f t="shared" si="5"/>
        <v>0</v>
      </c>
    </row>
    <row r="34" spans="2:20" ht="18.75" customHeight="1" thickBot="1">
      <c r="B34" s="47" t="str">
        <f t="shared" si="1"/>
        <v>Transporte</v>
      </c>
      <c r="C34" s="24" t="s">
        <v>32</v>
      </c>
      <c r="D34" s="25" t="s">
        <v>33</v>
      </c>
      <c r="E34" s="47" t="str">
        <f t="shared" si="2"/>
        <v>Entretenimento</v>
      </c>
      <c r="F34" s="24" t="s">
        <v>32</v>
      </c>
      <c r="G34" s="25" t="s">
        <v>33</v>
      </c>
      <c r="H34" s="47" t="str">
        <f t="shared" si="3"/>
        <v>Investimento</v>
      </c>
      <c r="I34" s="24" t="s">
        <v>32</v>
      </c>
      <c r="J34" s="25" t="s">
        <v>33</v>
      </c>
      <c r="K34" s="47" t="str">
        <f t="shared" si="4"/>
        <v>Viagens</v>
      </c>
      <c r="L34" s="24" t="s">
        <v>32</v>
      </c>
      <c r="M34" s="25" t="s">
        <v>33</v>
      </c>
      <c r="O34" s="184"/>
      <c r="P34" s="186" t="str">
        <f>B34</f>
        <v>Transporte</v>
      </c>
      <c r="Q34" s="187"/>
      <c r="R34" s="213">
        <v>0</v>
      </c>
      <c r="S34" s="52">
        <f>SUM(C35:D39)</f>
        <v>0</v>
      </c>
      <c r="T34" s="53">
        <f t="shared" si="5"/>
        <v>0</v>
      </c>
    </row>
    <row r="35" spans="2:20" ht="27.75" customHeight="1" thickBot="1">
      <c r="B35" s="12" t="str">
        <f t="shared" si="1"/>
        <v>Prestação do carro</v>
      </c>
      <c r="C35" s="5">
        <v>0</v>
      </c>
      <c r="D35" s="6">
        <v>0</v>
      </c>
      <c r="E35" s="12" t="str">
        <f t="shared" si="2"/>
        <v>Bar</v>
      </c>
      <c r="F35" s="5">
        <v>0</v>
      </c>
      <c r="G35" s="6">
        <v>0</v>
      </c>
      <c r="H35" s="12" t="str">
        <f t="shared" si="3"/>
        <v>Day Trade</v>
      </c>
      <c r="I35" s="5">
        <v>0</v>
      </c>
      <c r="J35" s="6">
        <v>0</v>
      </c>
      <c r="K35" s="12" t="str">
        <f t="shared" si="4"/>
        <v>-</v>
      </c>
      <c r="L35" s="5">
        <v>0</v>
      </c>
      <c r="M35" s="6">
        <v>0</v>
      </c>
      <c r="O35" s="184"/>
      <c r="P35" s="186" t="str">
        <f>E34</f>
        <v>Entretenimento</v>
      </c>
      <c r="Q35" s="187"/>
      <c r="R35" s="213">
        <v>0</v>
      </c>
      <c r="S35" s="52">
        <f>SUM(F35:G39)</f>
        <v>0</v>
      </c>
      <c r="T35" s="53">
        <f t="shared" si="5"/>
        <v>0</v>
      </c>
    </row>
    <row r="36" spans="2:20" ht="17.25" thickBot="1">
      <c r="B36" s="12" t="str">
        <f t="shared" si="1"/>
        <v>Seguro do carro</v>
      </c>
      <c r="C36" s="5">
        <v>0</v>
      </c>
      <c r="D36" s="6">
        <v>0</v>
      </c>
      <c r="E36" s="12" t="str">
        <f t="shared" si="2"/>
        <v>Restaurante</v>
      </c>
      <c r="F36" s="5">
        <v>0</v>
      </c>
      <c r="G36" s="6">
        <v>0</v>
      </c>
      <c r="H36" s="12" t="str">
        <f t="shared" si="3"/>
        <v>Ações</v>
      </c>
      <c r="I36" s="5">
        <v>0</v>
      </c>
      <c r="J36" s="6">
        <v>0</v>
      </c>
      <c r="K36" s="12" t="str">
        <f t="shared" si="4"/>
        <v>-</v>
      </c>
      <c r="L36" s="5">
        <v>0</v>
      </c>
      <c r="M36" s="6">
        <v>0</v>
      </c>
      <c r="O36" s="184"/>
      <c r="P36" s="186" t="str">
        <f>H34</f>
        <v>Investimento</v>
      </c>
      <c r="Q36" s="187"/>
      <c r="R36" s="213">
        <v>0</v>
      </c>
      <c r="S36" s="52">
        <f>SUM(I35:J39)</f>
        <v>0</v>
      </c>
      <c r="T36" s="53">
        <f t="shared" si="5"/>
        <v>0</v>
      </c>
    </row>
    <row r="37" spans="2:20" ht="17.25" thickBot="1">
      <c r="B37" s="12" t="str">
        <f t="shared" si="1"/>
        <v>Estacionamento</v>
      </c>
      <c r="C37" s="5">
        <v>0</v>
      </c>
      <c r="D37" s="6">
        <v>0</v>
      </c>
      <c r="E37" s="12" t="str">
        <f t="shared" si="2"/>
        <v>Cinema</v>
      </c>
      <c r="F37" s="5">
        <v>0</v>
      </c>
      <c r="G37" s="6">
        <v>0</v>
      </c>
      <c r="H37" s="12" t="str">
        <f t="shared" si="3"/>
        <v>Previdência</v>
      </c>
      <c r="I37" s="5">
        <v>0</v>
      </c>
      <c r="J37" s="6">
        <v>0</v>
      </c>
      <c r="K37" s="12" t="str">
        <f t="shared" si="4"/>
        <v>-</v>
      </c>
      <c r="L37" s="5">
        <v>0</v>
      </c>
      <c r="M37" s="6">
        <v>0</v>
      </c>
      <c r="O37" s="184"/>
      <c r="P37" s="186" t="str">
        <f>K34</f>
        <v>Viagens</v>
      </c>
      <c r="Q37" s="187"/>
      <c r="R37" s="213">
        <v>0</v>
      </c>
      <c r="S37" s="52">
        <f>SUM(L35:M39)</f>
        <v>0</v>
      </c>
      <c r="T37" s="53">
        <f t="shared" si="5"/>
        <v>0</v>
      </c>
    </row>
    <row r="38" spans="2:20" ht="17.25" thickBot="1">
      <c r="B38" s="12" t="str">
        <f t="shared" si="1"/>
        <v>-</v>
      </c>
      <c r="C38" s="5">
        <v>0</v>
      </c>
      <c r="D38" s="6">
        <v>0</v>
      </c>
      <c r="E38" s="12" t="str">
        <f t="shared" si="2"/>
        <v>-</v>
      </c>
      <c r="F38" s="5">
        <v>0</v>
      </c>
      <c r="G38" s="6">
        <v>0</v>
      </c>
      <c r="H38" s="12" t="str">
        <f t="shared" si="3"/>
        <v>Renda Fixa</v>
      </c>
      <c r="I38" s="5">
        <v>0</v>
      </c>
      <c r="J38" s="6">
        <v>0</v>
      </c>
      <c r="K38" s="12" t="str">
        <f t="shared" si="4"/>
        <v>-</v>
      </c>
      <c r="L38" s="5">
        <v>0</v>
      </c>
      <c r="M38" s="6">
        <v>0</v>
      </c>
      <c r="O38" s="184"/>
      <c r="P38" s="186" t="str">
        <f>B40</f>
        <v>Prevenção</v>
      </c>
      <c r="Q38" s="187"/>
      <c r="R38" s="213">
        <v>0</v>
      </c>
      <c r="S38" s="52">
        <f>SUM(C41:D45)</f>
        <v>0</v>
      </c>
      <c r="T38" s="53">
        <f t="shared" si="5"/>
        <v>0</v>
      </c>
    </row>
    <row r="39" spans="2:20" ht="15.75" customHeight="1" thickBot="1">
      <c r="B39" s="12" t="str">
        <f t="shared" si="1"/>
        <v>-</v>
      </c>
      <c r="C39" s="5">
        <v>0</v>
      </c>
      <c r="D39" s="6">
        <v>0</v>
      </c>
      <c r="E39" s="12" t="str">
        <f t="shared" si="2"/>
        <v>-</v>
      </c>
      <c r="F39" s="5">
        <v>0</v>
      </c>
      <c r="G39" s="6">
        <v>0</v>
      </c>
      <c r="H39" s="12" t="str">
        <f t="shared" si="3"/>
        <v>-</v>
      </c>
      <c r="I39" s="5">
        <v>0</v>
      </c>
      <c r="J39" s="6">
        <v>0</v>
      </c>
      <c r="K39" s="12" t="str">
        <f t="shared" si="4"/>
        <v>-</v>
      </c>
      <c r="L39" s="5">
        <v>0</v>
      </c>
      <c r="M39" s="6">
        <v>0</v>
      </c>
      <c r="O39" s="184"/>
      <c r="P39" s="186" t="str">
        <f>E40</f>
        <v>Manutenção</v>
      </c>
      <c r="Q39" s="187"/>
      <c r="R39" s="213">
        <v>0</v>
      </c>
      <c r="S39" s="52">
        <f>SUM(F41:G45)</f>
        <v>0</v>
      </c>
      <c r="T39" s="53">
        <f t="shared" si="5"/>
        <v>0</v>
      </c>
    </row>
    <row r="40" spans="2:20" ht="15.75" customHeight="1" thickBot="1">
      <c r="B40" s="47" t="str">
        <f t="shared" si="1"/>
        <v>Prevenção</v>
      </c>
      <c r="C40" s="24" t="s">
        <v>32</v>
      </c>
      <c r="D40" s="25" t="s">
        <v>33</v>
      </c>
      <c r="E40" s="47" t="str">
        <f t="shared" si="2"/>
        <v>Manutenção</v>
      </c>
      <c r="F40" s="24" t="s">
        <v>32</v>
      </c>
      <c r="G40" s="25" t="s">
        <v>33</v>
      </c>
      <c r="H40" s="47" t="str">
        <f t="shared" si="3"/>
        <v>X</v>
      </c>
      <c r="I40" s="24" t="s">
        <v>32</v>
      </c>
      <c r="J40" s="25" t="s">
        <v>33</v>
      </c>
      <c r="K40" s="47" t="str">
        <f t="shared" si="4"/>
        <v>Outros</v>
      </c>
      <c r="L40" s="24" t="s">
        <v>32</v>
      </c>
      <c r="M40" s="25" t="s">
        <v>33</v>
      </c>
      <c r="O40" s="184"/>
      <c r="P40" s="186" t="str">
        <f>H40</f>
        <v>X</v>
      </c>
      <c r="Q40" s="187"/>
      <c r="R40" s="213">
        <v>0</v>
      </c>
      <c r="S40" s="52">
        <f>SUM(I41:J45)</f>
        <v>0</v>
      </c>
      <c r="T40" s="53">
        <f t="shared" si="5"/>
        <v>0</v>
      </c>
    </row>
    <row r="41" spans="2:20" ht="15.75" customHeight="1" thickBot="1">
      <c r="B41" s="12" t="str">
        <f t="shared" si="1"/>
        <v>Seguro saúde</v>
      </c>
      <c r="C41" s="5">
        <v>0</v>
      </c>
      <c r="D41" s="6">
        <v>0</v>
      </c>
      <c r="E41" s="22" t="str">
        <f t="shared" si="2"/>
        <v>Casa</v>
      </c>
      <c r="F41" s="5">
        <v>0</v>
      </c>
      <c r="G41" s="6">
        <v>0</v>
      </c>
      <c r="H41" s="12" t="str">
        <f t="shared" si="3"/>
        <v>-</v>
      </c>
      <c r="I41" s="5">
        <v>0</v>
      </c>
      <c r="J41" s="6">
        <v>0</v>
      </c>
      <c r="K41" s="12" t="str">
        <f t="shared" si="4"/>
        <v>-</v>
      </c>
      <c r="L41" s="5">
        <v>0</v>
      </c>
      <c r="M41" s="6">
        <v>0</v>
      </c>
      <c r="O41" s="185"/>
      <c r="P41" s="188" t="str">
        <f>K40</f>
        <v>Outros</v>
      </c>
      <c r="Q41" s="189"/>
      <c r="R41" s="215">
        <v>0</v>
      </c>
      <c r="S41" s="54">
        <f>SUM(L41:M45)</f>
        <v>0</v>
      </c>
      <c r="T41" s="55">
        <f t="shared" si="5"/>
        <v>0</v>
      </c>
    </row>
    <row r="42" spans="2:20" ht="15.75" customHeight="1" thickBot="1">
      <c r="B42" s="12" t="str">
        <f t="shared" si="1"/>
        <v>Plano de saúde</v>
      </c>
      <c r="C42" s="5">
        <v>0</v>
      </c>
      <c r="D42" s="6">
        <v>0</v>
      </c>
      <c r="E42" s="22" t="str">
        <f t="shared" si="2"/>
        <v>Carro</v>
      </c>
      <c r="F42" s="5">
        <v>0</v>
      </c>
      <c r="G42" s="6">
        <v>0</v>
      </c>
      <c r="H42" s="12" t="str">
        <f t="shared" si="3"/>
        <v>-</v>
      </c>
      <c r="I42" s="5">
        <v>0</v>
      </c>
      <c r="J42" s="6">
        <v>0</v>
      </c>
      <c r="K42" s="12" t="str">
        <f t="shared" si="4"/>
        <v>-</v>
      </c>
      <c r="L42" s="5">
        <v>0</v>
      </c>
      <c r="M42" s="6">
        <v>0</v>
      </c>
    </row>
    <row r="43" spans="2:20" ht="15.75" customHeight="1" thickBot="1">
      <c r="B43" s="12" t="str">
        <f t="shared" si="1"/>
        <v>-</v>
      </c>
      <c r="C43" s="5">
        <v>0</v>
      </c>
      <c r="D43" s="6">
        <v>0</v>
      </c>
      <c r="E43" s="22" t="str">
        <f t="shared" si="2"/>
        <v>-</v>
      </c>
      <c r="F43" s="5">
        <v>0</v>
      </c>
      <c r="G43" s="6">
        <v>0</v>
      </c>
      <c r="H43" s="12" t="str">
        <f t="shared" si="3"/>
        <v>-</v>
      </c>
      <c r="I43" s="5">
        <v>0</v>
      </c>
      <c r="J43" s="6">
        <v>0</v>
      </c>
      <c r="K43" s="12" t="str">
        <f t="shared" si="4"/>
        <v>-</v>
      </c>
      <c r="L43" s="5">
        <v>0</v>
      </c>
      <c r="M43" s="6">
        <v>0</v>
      </c>
    </row>
    <row r="44" spans="2:20" ht="15" customHeight="1" thickBot="1">
      <c r="B44" s="12" t="str">
        <f t="shared" si="1"/>
        <v>-</v>
      </c>
      <c r="C44" s="5">
        <v>0</v>
      </c>
      <c r="D44" s="6">
        <v>0</v>
      </c>
      <c r="E44" s="22" t="str">
        <f t="shared" si="2"/>
        <v>-</v>
      </c>
      <c r="F44" s="5">
        <v>0</v>
      </c>
      <c r="G44" s="6">
        <v>0</v>
      </c>
      <c r="H44" s="12" t="str">
        <f t="shared" si="3"/>
        <v>-</v>
      </c>
      <c r="I44" s="5">
        <v>0</v>
      </c>
      <c r="J44" s="6">
        <v>0</v>
      </c>
      <c r="K44" s="12" t="str">
        <f t="shared" si="4"/>
        <v>-</v>
      </c>
      <c r="L44" s="5">
        <v>0</v>
      </c>
      <c r="M44" s="6">
        <v>0</v>
      </c>
    </row>
    <row r="45" spans="2:20" ht="17.25" thickBot="1">
      <c r="B45" s="13" t="str">
        <f t="shared" si="1"/>
        <v>-</v>
      </c>
      <c r="C45" s="7">
        <v>0</v>
      </c>
      <c r="D45" s="8">
        <v>0</v>
      </c>
      <c r="E45" s="23" t="str">
        <f t="shared" si="2"/>
        <v>-</v>
      </c>
      <c r="F45" s="7">
        <v>0</v>
      </c>
      <c r="G45" s="8">
        <v>0</v>
      </c>
      <c r="H45" s="13" t="str">
        <f t="shared" si="3"/>
        <v>-</v>
      </c>
      <c r="I45" s="7">
        <v>0</v>
      </c>
      <c r="J45" s="8">
        <v>0</v>
      </c>
      <c r="K45" s="13" t="str">
        <f t="shared" si="4"/>
        <v>-</v>
      </c>
      <c r="L45" s="7">
        <v>0</v>
      </c>
      <c r="M45" s="8">
        <v>0</v>
      </c>
    </row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2.75" customHeight="1"/>
  </sheetData>
  <mergeCells count="30">
    <mergeCell ref="V16:X16"/>
    <mergeCell ref="V17:X20"/>
    <mergeCell ref="V21:X24"/>
    <mergeCell ref="V25:X25"/>
    <mergeCell ref="V26:X27"/>
    <mergeCell ref="P39:Q39"/>
    <mergeCell ref="P40:Q40"/>
    <mergeCell ref="P41:Q41"/>
    <mergeCell ref="O30:O41"/>
    <mergeCell ref="P30:Q30"/>
    <mergeCell ref="P31:Q31"/>
    <mergeCell ref="P32:Q32"/>
    <mergeCell ref="P33:Q33"/>
    <mergeCell ref="P34:Q34"/>
    <mergeCell ref="P35:Q35"/>
    <mergeCell ref="P36:Q36"/>
    <mergeCell ref="O6:O13"/>
    <mergeCell ref="S7:T11"/>
    <mergeCell ref="B27:M27"/>
    <mergeCell ref="P37:Q37"/>
    <mergeCell ref="P38:Q38"/>
    <mergeCell ref="B6:M7"/>
    <mergeCell ref="O18:O29"/>
    <mergeCell ref="P18:Q18"/>
    <mergeCell ref="P19:Q19"/>
    <mergeCell ref="P20:Q20"/>
    <mergeCell ref="P21:Q21"/>
    <mergeCell ref="P22:Q22"/>
    <mergeCell ref="P23:Q23"/>
    <mergeCell ref="P24:Q2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X56"/>
  <sheetViews>
    <sheetView showGridLines="0" tabSelected="1" zoomScaleNormal="100" workbookViewId="0">
      <selection activeCell="B27" sqref="B27:M27"/>
    </sheetView>
  </sheetViews>
  <sheetFormatPr defaultRowHeight="12.75"/>
  <cols>
    <col min="2" max="2" width="17.140625" customWidth="1"/>
    <col min="3" max="3" width="16.140625" customWidth="1"/>
    <col min="4" max="4" width="15" customWidth="1"/>
    <col min="5" max="5" width="17.140625" customWidth="1"/>
    <col min="6" max="7" width="11.7109375" customWidth="1"/>
    <col min="8" max="8" width="17.140625" customWidth="1"/>
    <col min="9" max="10" width="11.7109375" customWidth="1"/>
    <col min="11" max="11" width="17.140625" customWidth="1"/>
    <col min="12" max="13" width="11.7109375" customWidth="1"/>
    <col min="14" max="15" width="9.5703125" customWidth="1"/>
    <col min="16" max="16" width="11.7109375" customWidth="1"/>
    <col min="17" max="17" width="11.5703125" customWidth="1"/>
    <col min="18" max="18" width="15.28515625" customWidth="1"/>
    <col min="19" max="19" width="11.5703125" customWidth="1"/>
    <col min="20" max="20" width="11.42578125" customWidth="1"/>
    <col min="21" max="21" width="13.28515625" customWidth="1"/>
    <col min="22" max="22" width="11.140625" customWidth="1"/>
    <col min="23" max="23" width="11.42578125" customWidth="1"/>
    <col min="24" max="24" width="10.85546875" customWidth="1"/>
  </cols>
  <sheetData>
    <row r="5" spans="2:24" ht="13.5" thickBot="1"/>
    <row r="6" spans="2:24" ht="17.25" thickBot="1">
      <c r="B6" s="174" t="s">
        <v>15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O6" s="171" t="s">
        <v>13</v>
      </c>
      <c r="P6" s="14" t="s">
        <v>27</v>
      </c>
      <c r="Q6" s="39">
        <v>10000</v>
      </c>
      <c r="R6" s="62"/>
      <c r="V6" s="35" t="s">
        <v>28</v>
      </c>
      <c r="W6" s="36" t="s">
        <v>29</v>
      </c>
      <c r="X6" s="37" t="s">
        <v>14</v>
      </c>
    </row>
    <row r="7" spans="2:24" ht="17.25" thickBot="1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O7" s="172"/>
      <c r="P7" s="4" t="s">
        <v>38</v>
      </c>
      <c r="Q7" s="40"/>
      <c r="R7" s="62"/>
      <c r="S7" s="192" t="s">
        <v>21</v>
      </c>
      <c r="T7" s="193"/>
      <c r="U7" s="71" t="str">
        <f>H15</f>
        <v>Day Trade</v>
      </c>
      <c r="V7" s="138">
        <f>Novembro!X7</f>
        <v>0</v>
      </c>
      <c r="W7" s="139"/>
      <c r="X7" s="140"/>
    </row>
    <row r="8" spans="2:24" ht="18.75" thickBot="1">
      <c r="B8" s="46" t="s">
        <v>31</v>
      </c>
      <c r="C8" s="24" t="s">
        <v>32</v>
      </c>
      <c r="D8" s="25" t="s">
        <v>33</v>
      </c>
      <c r="E8" s="47" t="s">
        <v>34</v>
      </c>
      <c r="F8" s="24" t="s">
        <v>32</v>
      </c>
      <c r="G8" s="25" t="s">
        <v>33</v>
      </c>
      <c r="H8" s="47" t="s">
        <v>35</v>
      </c>
      <c r="I8" s="24" t="s">
        <v>32</v>
      </c>
      <c r="J8" s="25" t="s">
        <v>33</v>
      </c>
      <c r="K8" s="47" t="s">
        <v>36</v>
      </c>
      <c r="L8" s="24" t="s">
        <v>32</v>
      </c>
      <c r="M8" s="25" t="s">
        <v>33</v>
      </c>
      <c r="O8" s="172"/>
      <c r="P8" s="4" t="s">
        <v>37</v>
      </c>
      <c r="Q8" s="40"/>
      <c r="R8" s="62"/>
      <c r="S8" s="194"/>
      <c r="T8" s="195"/>
      <c r="U8" s="45" t="str">
        <f>H16</f>
        <v>Ações</v>
      </c>
      <c r="V8" s="124">
        <f>Novembro!X8</f>
        <v>0</v>
      </c>
      <c r="W8" s="43"/>
      <c r="X8" s="141"/>
    </row>
    <row r="9" spans="2:24" ht="17.25" thickBot="1">
      <c r="B9" s="10" t="s">
        <v>38</v>
      </c>
      <c r="C9" s="5">
        <v>0</v>
      </c>
      <c r="D9" s="6">
        <v>0</v>
      </c>
      <c r="E9" s="11" t="s">
        <v>39</v>
      </c>
      <c r="F9" s="5">
        <v>0</v>
      </c>
      <c r="G9" s="6">
        <v>0</v>
      </c>
      <c r="H9" s="11" t="s">
        <v>40</v>
      </c>
      <c r="I9" s="5">
        <v>0</v>
      </c>
      <c r="J9" s="6">
        <v>0</v>
      </c>
      <c r="K9" s="11" t="s">
        <v>41</v>
      </c>
      <c r="L9" s="5">
        <v>0</v>
      </c>
      <c r="M9" s="6">
        <v>0</v>
      </c>
      <c r="O9" s="172"/>
      <c r="P9" s="4" t="s">
        <v>42</v>
      </c>
      <c r="Q9" s="40"/>
      <c r="R9" s="62"/>
      <c r="S9" s="194"/>
      <c r="T9" s="195"/>
      <c r="U9" s="45" t="str">
        <f>H17</f>
        <v>Previdência</v>
      </c>
      <c r="V9" s="124">
        <f>Novembro!X9</f>
        <v>0</v>
      </c>
      <c r="W9" s="43"/>
      <c r="X9" s="141"/>
    </row>
    <row r="10" spans="2:24" ht="17.25" thickBot="1">
      <c r="B10" s="11" t="s">
        <v>43</v>
      </c>
      <c r="C10" s="5">
        <v>0</v>
      </c>
      <c r="D10" s="6">
        <v>0</v>
      </c>
      <c r="E10" s="11" t="s">
        <v>44</v>
      </c>
      <c r="F10" s="5">
        <v>0</v>
      </c>
      <c r="G10" s="6">
        <v>0</v>
      </c>
      <c r="H10" s="11" t="s">
        <v>45</v>
      </c>
      <c r="I10" s="5">
        <v>0</v>
      </c>
      <c r="J10" s="6">
        <v>0</v>
      </c>
      <c r="K10" s="11" t="s">
        <v>46</v>
      </c>
      <c r="L10" s="5">
        <v>0</v>
      </c>
      <c r="M10" s="6">
        <v>0</v>
      </c>
      <c r="O10" s="172"/>
      <c r="P10" s="4" t="s">
        <v>47</v>
      </c>
      <c r="Q10" s="40"/>
      <c r="R10" s="62"/>
      <c r="S10" s="194"/>
      <c r="T10" s="195"/>
      <c r="U10" s="45" t="str">
        <f>H18</f>
        <v>Renda Fixa</v>
      </c>
      <c r="V10" s="124">
        <f>Novembro!X10</f>
        <v>0</v>
      </c>
      <c r="W10" s="43"/>
      <c r="X10" s="141"/>
    </row>
    <row r="11" spans="2:24" ht="17.25" thickBot="1">
      <c r="B11" s="11" t="s">
        <v>48</v>
      </c>
      <c r="C11" s="5">
        <v>0</v>
      </c>
      <c r="D11" s="6">
        <v>0</v>
      </c>
      <c r="E11" s="11" t="s">
        <v>49</v>
      </c>
      <c r="F11" s="5">
        <v>0</v>
      </c>
      <c r="G11" s="6">
        <v>0</v>
      </c>
      <c r="H11" s="34" t="s">
        <v>50</v>
      </c>
      <c r="I11" s="5">
        <v>0</v>
      </c>
      <c r="J11" s="6">
        <v>0</v>
      </c>
      <c r="K11" s="11" t="s">
        <v>50</v>
      </c>
      <c r="L11" s="5">
        <v>0</v>
      </c>
      <c r="M11" s="6">
        <v>0</v>
      </c>
      <c r="O11" s="172"/>
      <c r="P11" s="4" t="s">
        <v>51</v>
      </c>
      <c r="Q11" s="40"/>
      <c r="R11" s="62"/>
      <c r="S11" s="196"/>
      <c r="T11" s="197"/>
      <c r="U11" s="73" t="str">
        <f>H19</f>
        <v>-</v>
      </c>
      <c r="V11" s="128">
        <f>Novembro!X11</f>
        <v>0</v>
      </c>
      <c r="W11" s="129"/>
      <c r="X11" s="142"/>
    </row>
    <row r="12" spans="2:24" ht="17.25" thickBot="1">
      <c r="B12" s="11" t="s">
        <v>52</v>
      </c>
      <c r="C12" s="5">
        <v>0</v>
      </c>
      <c r="D12" s="6">
        <v>0</v>
      </c>
      <c r="E12" s="12" t="s">
        <v>50</v>
      </c>
      <c r="F12" s="5">
        <v>0</v>
      </c>
      <c r="G12" s="6">
        <v>0</v>
      </c>
      <c r="H12" s="34" t="s">
        <v>50</v>
      </c>
      <c r="I12" s="5">
        <v>0</v>
      </c>
      <c r="J12" s="6">
        <v>0</v>
      </c>
      <c r="K12" s="11" t="s">
        <v>50</v>
      </c>
      <c r="L12" s="5">
        <v>0</v>
      </c>
      <c r="M12" s="6">
        <v>0</v>
      </c>
      <c r="O12" s="172"/>
      <c r="P12" s="4" t="s">
        <v>53</v>
      </c>
      <c r="Q12" s="40"/>
      <c r="R12" s="62"/>
    </row>
    <row r="13" spans="2:24" ht="16.5" customHeight="1" thickBot="1">
      <c r="B13" s="11" t="s">
        <v>54</v>
      </c>
      <c r="C13" s="5">
        <v>0</v>
      </c>
      <c r="D13" s="6">
        <v>0</v>
      </c>
      <c r="E13" s="12" t="s">
        <v>50</v>
      </c>
      <c r="F13" s="5">
        <v>0</v>
      </c>
      <c r="G13" s="6">
        <v>0</v>
      </c>
      <c r="H13" s="11" t="s">
        <v>50</v>
      </c>
      <c r="I13" s="5">
        <v>0</v>
      </c>
      <c r="J13" s="6">
        <v>0</v>
      </c>
      <c r="K13" s="11" t="s">
        <v>50</v>
      </c>
      <c r="L13" s="5">
        <v>0</v>
      </c>
      <c r="M13" s="6">
        <v>0</v>
      </c>
      <c r="O13" s="173"/>
      <c r="P13" s="16" t="s">
        <v>14</v>
      </c>
      <c r="Q13" s="41">
        <f>SUM(Q6:Q12)</f>
        <v>10000</v>
      </c>
      <c r="R13" s="62"/>
    </row>
    <row r="14" spans="2:24" ht="18.75" thickBot="1">
      <c r="B14" s="47" t="s">
        <v>55</v>
      </c>
      <c r="C14" s="24" t="s">
        <v>32</v>
      </c>
      <c r="D14" s="25" t="s">
        <v>33</v>
      </c>
      <c r="E14" s="47" t="s">
        <v>56</v>
      </c>
      <c r="F14" s="24" t="s">
        <v>32</v>
      </c>
      <c r="G14" s="25" t="s">
        <v>33</v>
      </c>
      <c r="H14" s="47" t="s">
        <v>57</v>
      </c>
      <c r="I14" s="24" t="s">
        <v>32</v>
      </c>
      <c r="J14" s="25" t="s">
        <v>33</v>
      </c>
      <c r="K14" s="47" t="s">
        <v>58</v>
      </c>
      <c r="L14" s="24" t="s">
        <v>32</v>
      </c>
      <c r="M14" s="25" t="s">
        <v>33</v>
      </c>
    </row>
    <row r="15" spans="2:24" ht="17.25" thickBot="1">
      <c r="B15" s="11" t="s">
        <v>59</v>
      </c>
      <c r="C15" s="5">
        <v>0</v>
      </c>
      <c r="D15" s="6">
        <v>0</v>
      </c>
      <c r="E15" s="12" t="s">
        <v>60</v>
      </c>
      <c r="F15" s="5">
        <v>0</v>
      </c>
      <c r="G15" s="6">
        <v>0</v>
      </c>
      <c r="H15" s="12" t="s">
        <v>61</v>
      </c>
      <c r="I15" s="5">
        <v>0</v>
      </c>
      <c r="J15" s="6">
        <v>0</v>
      </c>
      <c r="K15" s="12" t="s">
        <v>50</v>
      </c>
      <c r="L15" s="5">
        <v>0</v>
      </c>
      <c r="M15" s="6">
        <v>0</v>
      </c>
    </row>
    <row r="16" spans="2:24" ht="20.25" thickBot="1">
      <c r="B16" s="11" t="s">
        <v>62</v>
      </c>
      <c r="C16" s="5">
        <v>0</v>
      </c>
      <c r="D16" s="6">
        <v>0</v>
      </c>
      <c r="E16" s="12" t="s">
        <v>63</v>
      </c>
      <c r="F16" s="5">
        <v>0</v>
      </c>
      <c r="G16" s="6">
        <v>0</v>
      </c>
      <c r="H16" s="12" t="s">
        <v>64</v>
      </c>
      <c r="I16" s="5">
        <v>0</v>
      </c>
      <c r="J16" s="6">
        <v>0</v>
      </c>
      <c r="K16" s="12" t="s">
        <v>50</v>
      </c>
      <c r="L16" s="5">
        <v>0</v>
      </c>
      <c r="M16" s="6">
        <v>0</v>
      </c>
      <c r="P16" s="143" t="s">
        <v>65</v>
      </c>
      <c r="Q16" s="65">
        <f>Q13</f>
        <v>10000</v>
      </c>
      <c r="R16" s="217" t="s">
        <v>66</v>
      </c>
      <c r="S16" s="14" t="s">
        <v>67</v>
      </c>
      <c r="T16" s="15" t="s">
        <v>68</v>
      </c>
      <c r="V16" s="203" t="s">
        <v>69</v>
      </c>
      <c r="W16" s="203"/>
      <c r="X16" s="203"/>
    </row>
    <row r="17" spans="2:24" ht="17.25" thickBot="1">
      <c r="B17" s="11" t="s">
        <v>70</v>
      </c>
      <c r="C17" s="5">
        <v>0</v>
      </c>
      <c r="D17" s="6">
        <v>0</v>
      </c>
      <c r="E17" s="12" t="s">
        <v>71</v>
      </c>
      <c r="F17" s="5">
        <v>0</v>
      </c>
      <c r="G17" s="6">
        <v>0</v>
      </c>
      <c r="H17" s="12" t="s">
        <v>72</v>
      </c>
      <c r="I17" s="5">
        <v>0</v>
      </c>
      <c r="J17" s="6">
        <v>0</v>
      </c>
      <c r="K17" s="12" t="s">
        <v>50</v>
      </c>
      <c r="L17" s="5">
        <v>0</v>
      </c>
      <c r="M17" s="6">
        <v>0</v>
      </c>
      <c r="P17" s="18" t="s">
        <v>73</v>
      </c>
      <c r="Q17" s="19">
        <f>Q16-S17</f>
        <v>10000</v>
      </c>
      <c r="R17" s="211">
        <f>SUM(R18:R29)</f>
        <v>6150</v>
      </c>
      <c r="S17" s="20">
        <f>SUM(S18:S29)</f>
        <v>0</v>
      </c>
      <c r="T17" s="21">
        <f t="shared" ref="T17:T29" si="0">R17-S17</f>
        <v>6150</v>
      </c>
      <c r="V17" s="208" t="s">
        <v>74</v>
      </c>
      <c r="W17" s="208"/>
      <c r="X17" s="208"/>
    </row>
    <row r="18" spans="2:24" ht="17.25" thickBot="1">
      <c r="B18" s="12" t="s">
        <v>50</v>
      </c>
      <c r="C18" s="5">
        <v>0</v>
      </c>
      <c r="D18" s="6">
        <v>0</v>
      </c>
      <c r="E18" s="12" t="s">
        <v>50</v>
      </c>
      <c r="F18" s="5">
        <v>0</v>
      </c>
      <c r="G18" s="6">
        <v>0</v>
      </c>
      <c r="H18" s="12" t="s">
        <v>75</v>
      </c>
      <c r="I18" s="5">
        <v>0</v>
      </c>
      <c r="J18" s="6">
        <v>0</v>
      </c>
      <c r="K18" s="12" t="s">
        <v>50</v>
      </c>
      <c r="L18" s="5">
        <v>0</v>
      </c>
      <c r="M18" s="6">
        <v>0</v>
      </c>
      <c r="O18" s="183" t="s">
        <v>15</v>
      </c>
      <c r="P18" s="200" t="str">
        <f>B8</f>
        <v>Habitação</v>
      </c>
      <c r="Q18" s="201"/>
      <c r="R18" s="212">
        <v>300</v>
      </c>
      <c r="S18" s="49">
        <f>SUM(C9:D13)</f>
        <v>0</v>
      </c>
      <c r="T18" s="50">
        <f t="shared" si="0"/>
        <v>300</v>
      </c>
      <c r="V18" s="208"/>
      <c r="W18" s="208"/>
      <c r="X18" s="208"/>
    </row>
    <row r="19" spans="2:24" ht="17.25" thickBot="1">
      <c r="B19" s="12" t="s">
        <v>50</v>
      </c>
      <c r="C19" s="5">
        <v>0</v>
      </c>
      <c r="D19" s="6">
        <v>0</v>
      </c>
      <c r="E19" s="12" t="s">
        <v>50</v>
      </c>
      <c r="F19" s="5">
        <v>0</v>
      </c>
      <c r="G19" s="6">
        <v>0</v>
      </c>
      <c r="H19" s="12" t="s">
        <v>50</v>
      </c>
      <c r="I19" s="5">
        <v>0</v>
      </c>
      <c r="J19" s="6">
        <v>0</v>
      </c>
      <c r="K19" s="12" t="s">
        <v>50</v>
      </c>
      <c r="L19" s="5">
        <v>0</v>
      </c>
      <c r="M19" s="6">
        <v>0</v>
      </c>
      <c r="O19" s="184"/>
      <c r="P19" s="198" t="str">
        <f>E8</f>
        <v>Educação</v>
      </c>
      <c r="Q19" s="199"/>
      <c r="R19" s="213">
        <v>1500</v>
      </c>
      <c r="S19" s="42">
        <f>SUM(F9:G13)</f>
        <v>0</v>
      </c>
      <c r="T19" s="51">
        <f t="shared" si="0"/>
        <v>1500</v>
      </c>
      <c r="V19" s="208"/>
      <c r="W19" s="208"/>
      <c r="X19" s="208"/>
    </row>
    <row r="20" spans="2:24" ht="18.75" thickBot="1">
      <c r="B20" s="47" t="s">
        <v>76</v>
      </c>
      <c r="C20" s="24" t="s">
        <v>32</v>
      </c>
      <c r="D20" s="25" t="s">
        <v>33</v>
      </c>
      <c r="E20" s="47" t="s">
        <v>77</v>
      </c>
      <c r="F20" s="24" t="s">
        <v>32</v>
      </c>
      <c r="G20" s="25" t="s">
        <v>33</v>
      </c>
      <c r="H20" s="47" t="s">
        <v>78</v>
      </c>
      <c r="I20" s="24" t="s">
        <v>32</v>
      </c>
      <c r="J20" s="25" t="s">
        <v>33</v>
      </c>
      <c r="K20" s="47" t="s">
        <v>53</v>
      </c>
      <c r="L20" s="24" t="s">
        <v>32</v>
      </c>
      <c r="M20" s="25" t="s">
        <v>33</v>
      </c>
      <c r="O20" s="184"/>
      <c r="P20" s="198" t="str">
        <f>H8</f>
        <v>Saúde</v>
      </c>
      <c r="Q20" s="199"/>
      <c r="R20" s="213">
        <v>150</v>
      </c>
      <c r="S20" s="42">
        <f>SUM(I9:J13)</f>
        <v>0</v>
      </c>
      <c r="T20" s="51">
        <f t="shared" si="0"/>
        <v>150</v>
      </c>
      <c r="V20" s="208"/>
      <c r="W20" s="208"/>
      <c r="X20" s="208"/>
    </row>
    <row r="21" spans="2:24" ht="17.25" thickBot="1">
      <c r="B21" s="11" t="s">
        <v>79</v>
      </c>
      <c r="C21" s="5">
        <v>0</v>
      </c>
      <c r="D21" s="6">
        <v>0</v>
      </c>
      <c r="E21" s="22" t="s">
        <v>80</v>
      </c>
      <c r="F21" s="5">
        <v>0</v>
      </c>
      <c r="G21" s="6">
        <v>0</v>
      </c>
      <c r="H21" s="12" t="s">
        <v>50</v>
      </c>
      <c r="I21" s="5">
        <v>0</v>
      </c>
      <c r="J21" s="6">
        <v>0</v>
      </c>
      <c r="K21" s="12" t="s">
        <v>50</v>
      </c>
      <c r="L21" s="5">
        <v>0</v>
      </c>
      <c r="M21" s="6">
        <v>0</v>
      </c>
      <c r="O21" s="184"/>
      <c r="P21" s="198" t="str">
        <f>K8</f>
        <v>Impostos</v>
      </c>
      <c r="Q21" s="199"/>
      <c r="R21" s="213">
        <v>600</v>
      </c>
      <c r="S21" s="42">
        <f>SUM(L9:M13)</f>
        <v>0</v>
      </c>
      <c r="T21" s="51">
        <f t="shared" si="0"/>
        <v>600</v>
      </c>
      <c r="V21" s="208" t="s">
        <v>86</v>
      </c>
      <c r="W21" s="208"/>
      <c r="X21" s="208"/>
    </row>
    <row r="22" spans="2:24" ht="17.25" thickBot="1">
      <c r="B22" s="11" t="s">
        <v>82</v>
      </c>
      <c r="C22" s="5">
        <v>0</v>
      </c>
      <c r="D22" s="6">
        <v>0</v>
      </c>
      <c r="E22" s="22" t="s">
        <v>83</v>
      </c>
      <c r="F22" s="5">
        <v>0</v>
      </c>
      <c r="G22" s="6">
        <v>0</v>
      </c>
      <c r="H22" s="12" t="s">
        <v>50</v>
      </c>
      <c r="I22" s="5">
        <v>0</v>
      </c>
      <c r="J22" s="6">
        <v>0</v>
      </c>
      <c r="K22" s="12" t="s">
        <v>50</v>
      </c>
      <c r="L22" s="5">
        <v>0</v>
      </c>
      <c r="M22" s="6">
        <v>0</v>
      </c>
      <c r="O22" s="184"/>
      <c r="P22" s="198" t="str">
        <f>B14</f>
        <v>Transporte</v>
      </c>
      <c r="Q22" s="199"/>
      <c r="R22" s="213">
        <v>200</v>
      </c>
      <c r="S22" s="42">
        <f>SUM(C15:D19)</f>
        <v>0</v>
      </c>
      <c r="T22" s="51">
        <f t="shared" si="0"/>
        <v>200</v>
      </c>
      <c r="V22" s="208"/>
      <c r="W22" s="208"/>
      <c r="X22" s="208"/>
    </row>
    <row r="23" spans="2:24" ht="17.25" customHeight="1" thickBot="1">
      <c r="B23" s="12" t="s">
        <v>50</v>
      </c>
      <c r="C23" s="5">
        <v>0</v>
      </c>
      <c r="D23" s="6">
        <v>0</v>
      </c>
      <c r="E23" s="22" t="s">
        <v>50</v>
      </c>
      <c r="F23" s="5">
        <v>0</v>
      </c>
      <c r="G23" s="6">
        <v>0</v>
      </c>
      <c r="H23" s="12" t="s">
        <v>50</v>
      </c>
      <c r="I23" s="5">
        <v>0</v>
      </c>
      <c r="J23" s="6">
        <v>0</v>
      </c>
      <c r="K23" s="12" t="s">
        <v>50</v>
      </c>
      <c r="L23" s="5">
        <v>0</v>
      </c>
      <c r="M23" s="6">
        <v>0</v>
      </c>
      <c r="O23" s="184"/>
      <c r="P23" s="198" t="str">
        <f>E14</f>
        <v>Entretenimento</v>
      </c>
      <c r="Q23" s="199"/>
      <c r="R23" s="213">
        <v>260</v>
      </c>
      <c r="S23" s="42">
        <f>SUM(F15:G19)</f>
        <v>0</v>
      </c>
      <c r="T23" s="51">
        <f t="shared" si="0"/>
        <v>260</v>
      </c>
      <c r="V23" s="208"/>
      <c r="W23" s="208"/>
      <c r="X23" s="208"/>
    </row>
    <row r="24" spans="2:24" ht="17.25" thickBot="1">
      <c r="B24" s="12" t="s">
        <v>50</v>
      </c>
      <c r="C24" s="5">
        <v>0</v>
      </c>
      <c r="D24" s="6">
        <v>0</v>
      </c>
      <c r="E24" s="22" t="s">
        <v>50</v>
      </c>
      <c r="F24" s="5">
        <v>0</v>
      </c>
      <c r="G24" s="6">
        <v>0</v>
      </c>
      <c r="H24" s="12" t="s">
        <v>50</v>
      </c>
      <c r="I24" s="5">
        <v>0</v>
      </c>
      <c r="J24" s="6">
        <v>0</v>
      </c>
      <c r="K24" s="12" t="s">
        <v>50</v>
      </c>
      <c r="L24" s="5">
        <v>0</v>
      </c>
      <c r="M24" s="6">
        <v>0</v>
      </c>
      <c r="O24" s="184"/>
      <c r="P24" s="198" t="str">
        <f>H14</f>
        <v>Investimento</v>
      </c>
      <c r="Q24" s="199"/>
      <c r="R24" s="213">
        <v>40</v>
      </c>
      <c r="S24" s="42">
        <f>SUM(I15:J19)</f>
        <v>0</v>
      </c>
      <c r="T24" s="51">
        <f t="shared" si="0"/>
        <v>40</v>
      </c>
      <c r="V24" s="208"/>
      <c r="W24" s="208"/>
      <c r="X24" s="208"/>
    </row>
    <row r="25" spans="2:24" ht="17.25" customHeight="1" thickBot="1">
      <c r="B25" s="13" t="s">
        <v>50</v>
      </c>
      <c r="C25" s="7">
        <v>0</v>
      </c>
      <c r="D25" s="8">
        <v>0</v>
      </c>
      <c r="E25" s="23" t="s">
        <v>50</v>
      </c>
      <c r="F25" s="7">
        <v>0</v>
      </c>
      <c r="G25" s="8">
        <v>0</v>
      </c>
      <c r="H25" s="13" t="s">
        <v>50</v>
      </c>
      <c r="I25" s="7">
        <v>0</v>
      </c>
      <c r="J25" s="8">
        <v>0</v>
      </c>
      <c r="K25" s="13" t="s">
        <v>50</v>
      </c>
      <c r="L25" s="7">
        <v>0</v>
      </c>
      <c r="M25" s="8">
        <v>0</v>
      </c>
      <c r="N25" s="48"/>
      <c r="O25" s="184"/>
      <c r="P25" s="58" t="str">
        <f>K14</f>
        <v>Viagens</v>
      </c>
      <c r="Q25" s="59"/>
      <c r="R25" s="214">
        <v>2500</v>
      </c>
      <c r="S25" s="52">
        <f>SUM(L15:M19)</f>
        <v>0</v>
      </c>
      <c r="T25" s="53">
        <f t="shared" si="0"/>
        <v>2500</v>
      </c>
      <c r="V25" s="209" t="s">
        <v>87</v>
      </c>
      <c r="W25" s="209"/>
      <c r="X25" s="209"/>
    </row>
    <row r="26" spans="2:24" ht="17.25" thickBot="1">
      <c r="G26" s="9"/>
      <c r="N26" s="38"/>
      <c r="O26" s="184"/>
      <c r="P26" s="58" t="str">
        <f>B20</f>
        <v>Prevenção</v>
      </c>
      <c r="Q26" s="59"/>
      <c r="R26" s="214">
        <v>600</v>
      </c>
      <c r="S26" s="52">
        <f>SUM(C21:D25)</f>
        <v>0</v>
      </c>
      <c r="T26" s="53">
        <f t="shared" si="0"/>
        <v>600</v>
      </c>
      <c r="V26" s="208" t="s">
        <v>85</v>
      </c>
      <c r="W26" s="208"/>
      <c r="X26" s="208"/>
    </row>
    <row r="27" spans="2:24" ht="21">
      <c r="B27" s="218" t="s">
        <v>18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20"/>
      <c r="O27" s="184"/>
      <c r="P27" s="58" t="str">
        <f>E20</f>
        <v>Manutenção</v>
      </c>
      <c r="Q27" s="59"/>
      <c r="R27" s="214">
        <v>0</v>
      </c>
      <c r="S27" s="52">
        <f>SUM(F21:G25)</f>
        <v>0</v>
      </c>
      <c r="T27" s="53">
        <f t="shared" si="0"/>
        <v>0</v>
      </c>
      <c r="V27" s="208"/>
      <c r="W27" s="208"/>
      <c r="X27" s="208"/>
    </row>
    <row r="28" spans="2:24" ht="18.75" thickBot="1">
      <c r="B28" s="46" t="str">
        <f t="shared" ref="B28:B45" si="1">B8</f>
        <v>Habitação</v>
      </c>
      <c r="C28" s="24" t="s">
        <v>32</v>
      </c>
      <c r="D28" s="25" t="s">
        <v>33</v>
      </c>
      <c r="E28" s="47" t="str">
        <f t="shared" ref="E28:E45" si="2">E8</f>
        <v>Educação</v>
      </c>
      <c r="F28" s="24" t="s">
        <v>32</v>
      </c>
      <c r="G28" s="25" t="s">
        <v>33</v>
      </c>
      <c r="H28" s="47" t="str">
        <f t="shared" ref="H28:H45" si="3">H8</f>
        <v>Saúde</v>
      </c>
      <c r="I28" s="24" t="s">
        <v>32</v>
      </c>
      <c r="J28" s="25" t="s">
        <v>33</v>
      </c>
      <c r="K28" s="47" t="str">
        <f t="shared" ref="K28:K45" si="4">K8</f>
        <v>Impostos</v>
      </c>
      <c r="L28" s="24" t="s">
        <v>32</v>
      </c>
      <c r="M28" s="25" t="s">
        <v>33</v>
      </c>
      <c r="O28" s="184"/>
      <c r="P28" s="58" t="str">
        <f>H20</f>
        <v>X</v>
      </c>
      <c r="Q28" s="59"/>
      <c r="R28" s="214">
        <v>0</v>
      </c>
      <c r="S28" s="52">
        <f>SUM(I21:J25)</f>
        <v>0</v>
      </c>
      <c r="T28" s="53">
        <f t="shared" si="0"/>
        <v>0</v>
      </c>
    </row>
    <row r="29" spans="2:24" ht="19.5" customHeight="1" thickBot="1">
      <c r="B29" s="10" t="str">
        <f t="shared" si="1"/>
        <v>Aluguel</v>
      </c>
      <c r="C29" s="5">
        <v>0</v>
      </c>
      <c r="D29" s="6">
        <v>0</v>
      </c>
      <c r="E29" s="12" t="str">
        <f t="shared" si="2"/>
        <v>Colégio</v>
      </c>
      <c r="F29" s="5">
        <v>0</v>
      </c>
      <c r="G29" s="6">
        <v>0</v>
      </c>
      <c r="H29" s="12" t="str">
        <f t="shared" si="3"/>
        <v>Médico</v>
      </c>
      <c r="I29" s="5">
        <v>0</v>
      </c>
      <c r="J29" s="6">
        <v>0</v>
      </c>
      <c r="K29" s="12" t="str">
        <f t="shared" si="4"/>
        <v>IPTU</v>
      </c>
      <c r="L29" s="5">
        <v>0</v>
      </c>
      <c r="M29" s="6">
        <v>0</v>
      </c>
      <c r="O29" s="185"/>
      <c r="P29" s="60" t="str">
        <f>K20</f>
        <v>Outros</v>
      </c>
      <c r="Q29" s="61"/>
      <c r="R29" s="215">
        <v>0</v>
      </c>
      <c r="S29" s="54">
        <f>SUM(L21:M25)</f>
        <v>0</v>
      </c>
      <c r="T29" s="55">
        <f t="shared" si="0"/>
        <v>0</v>
      </c>
    </row>
    <row r="30" spans="2:24" ht="18.75" customHeight="1" thickBot="1">
      <c r="B30" s="11" t="str">
        <f t="shared" si="1"/>
        <v>Condomínio</v>
      </c>
      <c r="C30" s="5">
        <v>0</v>
      </c>
      <c r="D30" s="6">
        <v>0</v>
      </c>
      <c r="E30" s="12" t="str">
        <f t="shared" si="2"/>
        <v>Faculdade</v>
      </c>
      <c r="F30" s="5">
        <v>0</v>
      </c>
      <c r="G30" s="6">
        <v>0</v>
      </c>
      <c r="H30" s="12" t="str">
        <f t="shared" si="3"/>
        <v>Dentista</v>
      </c>
      <c r="I30" s="5">
        <v>0</v>
      </c>
      <c r="J30" s="6">
        <v>0</v>
      </c>
      <c r="K30" s="12" t="str">
        <f t="shared" si="4"/>
        <v>IPVA</v>
      </c>
      <c r="L30" s="5">
        <v>0</v>
      </c>
      <c r="M30" s="6">
        <v>0</v>
      </c>
      <c r="O30" s="183" t="s">
        <v>18</v>
      </c>
      <c r="P30" s="190" t="str">
        <f>B28</f>
        <v>Habitação</v>
      </c>
      <c r="Q30" s="191"/>
      <c r="R30" s="216">
        <v>0</v>
      </c>
      <c r="S30" s="56">
        <f>SUM(C29:D33)</f>
        <v>0</v>
      </c>
      <c r="T30" s="57">
        <f t="shared" ref="T30:T41" si="5">R30-S30</f>
        <v>0</v>
      </c>
    </row>
    <row r="31" spans="2:24" ht="17.25" thickBot="1">
      <c r="B31" s="11" t="str">
        <f t="shared" si="1"/>
        <v>Prestação da casa</v>
      </c>
      <c r="C31" s="5">
        <v>0</v>
      </c>
      <c r="D31" s="6">
        <v>0</v>
      </c>
      <c r="E31" s="12" t="str">
        <f t="shared" si="2"/>
        <v>Curso</v>
      </c>
      <c r="F31" s="5">
        <v>0</v>
      </c>
      <c r="G31" s="6">
        <v>0</v>
      </c>
      <c r="H31" s="12" t="str">
        <f t="shared" si="3"/>
        <v>-</v>
      </c>
      <c r="I31" s="5">
        <v>0</v>
      </c>
      <c r="J31" s="6">
        <v>0</v>
      </c>
      <c r="K31" s="12" t="str">
        <f t="shared" si="4"/>
        <v>-</v>
      </c>
      <c r="L31" s="5">
        <v>0</v>
      </c>
      <c r="M31" s="6">
        <v>0</v>
      </c>
      <c r="O31" s="184"/>
      <c r="P31" s="186" t="str">
        <f>E28</f>
        <v>Educação</v>
      </c>
      <c r="Q31" s="187"/>
      <c r="R31" s="213">
        <v>0</v>
      </c>
      <c r="S31" s="52">
        <f>SUM(F29:G33)</f>
        <v>0</v>
      </c>
      <c r="T31" s="53">
        <f t="shared" si="5"/>
        <v>0</v>
      </c>
    </row>
    <row r="32" spans="2:24" ht="17.25" thickBot="1">
      <c r="B32" s="11" t="str">
        <f t="shared" si="1"/>
        <v>Seguro da Casa</v>
      </c>
      <c r="C32" s="5">
        <v>0</v>
      </c>
      <c r="D32" s="6">
        <v>0</v>
      </c>
      <c r="E32" s="12" t="str">
        <f t="shared" si="2"/>
        <v>-</v>
      </c>
      <c r="F32" s="5">
        <v>0</v>
      </c>
      <c r="G32" s="6">
        <v>0</v>
      </c>
      <c r="H32" s="12" t="str">
        <f t="shared" si="3"/>
        <v>-</v>
      </c>
      <c r="I32" s="5">
        <v>0</v>
      </c>
      <c r="J32" s="6">
        <v>0</v>
      </c>
      <c r="K32" s="12" t="str">
        <f t="shared" si="4"/>
        <v>-</v>
      </c>
      <c r="L32" s="5">
        <v>0</v>
      </c>
      <c r="M32" s="6">
        <v>0</v>
      </c>
      <c r="O32" s="184"/>
      <c r="P32" s="186" t="str">
        <f>H28</f>
        <v>Saúde</v>
      </c>
      <c r="Q32" s="187"/>
      <c r="R32" s="213">
        <v>0</v>
      </c>
      <c r="S32" s="52">
        <f>SUM(I29:J33)</f>
        <v>0</v>
      </c>
      <c r="T32" s="53">
        <f t="shared" si="5"/>
        <v>0</v>
      </c>
    </row>
    <row r="33" spans="2:20" ht="17.25" thickBot="1">
      <c r="B33" s="11" t="str">
        <f t="shared" si="1"/>
        <v>Diarista</v>
      </c>
      <c r="C33" s="5">
        <v>0</v>
      </c>
      <c r="D33" s="6">
        <v>0</v>
      </c>
      <c r="E33" s="12" t="str">
        <f t="shared" si="2"/>
        <v>-</v>
      </c>
      <c r="F33" s="5">
        <v>0</v>
      </c>
      <c r="G33" s="6">
        <v>0</v>
      </c>
      <c r="H33" s="12" t="str">
        <f t="shared" si="3"/>
        <v>-</v>
      </c>
      <c r="I33" s="5">
        <v>0</v>
      </c>
      <c r="J33" s="6">
        <v>0</v>
      </c>
      <c r="K33" s="12" t="str">
        <f t="shared" si="4"/>
        <v>-</v>
      </c>
      <c r="L33" s="5">
        <v>0</v>
      </c>
      <c r="M33" s="6">
        <v>0</v>
      </c>
      <c r="O33" s="184"/>
      <c r="P33" s="186" t="str">
        <f>K28</f>
        <v>Impostos</v>
      </c>
      <c r="Q33" s="187"/>
      <c r="R33" s="213">
        <v>0</v>
      </c>
      <c r="S33" s="52">
        <f>SUM(L29:M33)</f>
        <v>0</v>
      </c>
      <c r="T33" s="53">
        <f t="shared" si="5"/>
        <v>0</v>
      </c>
    </row>
    <row r="34" spans="2:20" ht="18.75" customHeight="1" thickBot="1">
      <c r="B34" s="47" t="str">
        <f t="shared" si="1"/>
        <v>Transporte</v>
      </c>
      <c r="C34" s="24" t="s">
        <v>32</v>
      </c>
      <c r="D34" s="25" t="s">
        <v>33</v>
      </c>
      <c r="E34" s="47" t="str">
        <f t="shared" si="2"/>
        <v>Entretenimento</v>
      </c>
      <c r="F34" s="24" t="s">
        <v>32</v>
      </c>
      <c r="G34" s="25" t="s">
        <v>33</v>
      </c>
      <c r="H34" s="47" t="str">
        <f t="shared" si="3"/>
        <v>Investimento</v>
      </c>
      <c r="I34" s="24" t="s">
        <v>32</v>
      </c>
      <c r="J34" s="25" t="s">
        <v>33</v>
      </c>
      <c r="K34" s="47" t="str">
        <f t="shared" si="4"/>
        <v>Viagens</v>
      </c>
      <c r="L34" s="24" t="s">
        <v>32</v>
      </c>
      <c r="M34" s="25" t="s">
        <v>33</v>
      </c>
      <c r="O34" s="184"/>
      <c r="P34" s="186" t="str">
        <f>B34</f>
        <v>Transporte</v>
      </c>
      <c r="Q34" s="187"/>
      <c r="R34" s="213">
        <v>0</v>
      </c>
      <c r="S34" s="52">
        <f>SUM(C35:D39)</f>
        <v>0</v>
      </c>
      <c r="T34" s="53">
        <f t="shared" si="5"/>
        <v>0</v>
      </c>
    </row>
    <row r="35" spans="2:20" ht="27.75" customHeight="1" thickBot="1">
      <c r="B35" s="12" t="str">
        <f t="shared" si="1"/>
        <v>Prestação do carro</v>
      </c>
      <c r="C35" s="5">
        <v>0</v>
      </c>
      <c r="D35" s="6">
        <v>0</v>
      </c>
      <c r="E35" s="12" t="str">
        <f t="shared" si="2"/>
        <v>Bar</v>
      </c>
      <c r="F35" s="5">
        <v>0</v>
      </c>
      <c r="G35" s="6">
        <v>0</v>
      </c>
      <c r="H35" s="12" t="str">
        <f t="shared" si="3"/>
        <v>Day Trade</v>
      </c>
      <c r="I35" s="5">
        <v>0</v>
      </c>
      <c r="J35" s="6">
        <v>0</v>
      </c>
      <c r="K35" s="12" t="str">
        <f t="shared" si="4"/>
        <v>-</v>
      </c>
      <c r="L35" s="5">
        <v>0</v>
      </c>
      <c r="M35" s="6">
        <v>0</v>
      </c>
      <c r="O35" s="184"/>
      <c r="P35" s="186" t="str">
        <f>E34</f>
        <v>Entretenimento</v>
      </c>
      <c r="Q35" s="187"/>
      <c r="R35" s="213">
        <v>0</v>
      </c>
      <c r="S35" s="52">
        <f>SUM(F35:G39)</f>
        <v>0</v>
      </c>
      <c r="T35" s="53">
        <f t="shared" si="5"/>
        <v>0</v>
      </c>
    </row>
    <row r="36" spans="2:20" ht="17.25" thickBot="1">
      <c r="B36" s="12" t="str">
        <f t="shared" si="1"/>
        <v>Seguro do carro</v>
      </c>
      <c r="C36" s="5">
        <v>0</v>
      </c>
      <c r="D36" s="6">
        <v>0</v>
      </c>
      <c r="E36" s="12" t="str">
        <f t="shared" si="2"/>
        <v>Restaurante</v>
      </c>
      <c r="F36" s="5">
        <v>0</v>
      </c>
      <c r="G36" s="6">
        <v>0</v>
      </c>
      <c r="H36" s="12" t="str">
        <f t="shared" si="3"/>
        <v>Ações</v>
      </c>
      <c r="I36" s="5">
        <v>0</v>
      </c>
      <c r="J36" s="6">
        <v>0</v>
      </c>
      <c r="K36" s="12" t="str">
        <f t="shared" si="4"/>
        <v>-</v>
      </c>
      <c r="L36" s="5">
        <v>0</v>
      </c>
      <c r="M36" s="6">
        <v>0</v>
      </c>
      <c r="O36" s="184"/>
      <c r="P36" s="186" t="str">
        <f>H34</f>
        <v>Investimento</v>
      </c>
      <c r="Q36" s="187"/>
      <c r="R36" s="213">
        <v>0</v>
      </c>
      <c r="S36" s="52">
        <f>SUM(I35:J39)</f>
        <v>0</v>
      </c>
      <c r="T36" s="53">
        <f t="shared" si="5"/>
        <v>0</v>
      </c>
    </row>
    <row r="37" spans="2:20" ht="17.25" thickBot="1">
      <c r="B37" s="12" t="str">
        <f t="shared" si="1"/>
        <v>Estacionamento</v>
      </c>
      <c r="C37" s="5">
        <v>0</v>
      </c>
      <c r="D37" s="6">
        <v>0</v>
      </c>
      <c r="E37" s="12" t="str">
        <f t="shared" si="2"/>
        <v>Cinema</v>
      </c>
      <c r="F37" s="5">
        <v>0</v>
      </c>
      <c r="G37" s="6">
        <v>0</v>
      </c>
      <c r="H37" s="12" t="str">
        <f t="shared" si="3"/>
        <v>Previdência</v>
      </c>
      <c r="I37" s="5">
        <v>0</v>
      </c>
      <c r="J37" s="6">
        <v>0</v>
      </c>
      <c r="K37" s="12" t="str">
        <f t="shared" si="4"/>
        <v>-</v>
      </c>
      <c r="L37" s="5">
        <v>0</v>
      </c>
      <c r="M37" s="6">
        <v>0</v>
      </c>
      <c r="O37" s="184"/>
      <c r="P37" s="186" t="str">
        <f>K34</f>
        <v>Viagens</v>
      </c>
      <c r="Q37" s="187"/>
      <c r="R37" s="213">
        <v>0</v>
      </c>
      <c r="S37" s="52">
        <f>SUM(L35:M39)</f>
        <v>0</v>
      </c>
      <c r="T37" s="53">
        <f t="shared" si="5"/>
        <v>0</v>
      </c>
    </row>
    <row r="38" spans="2:20" ht="17.25" thickBot="1">
      <c r="B38" s="12" t="str">
        <f t="shared" si="1"/>
        <v>-</v>
      </c>
      <c r="C38" s="5">
        <v>0</v>
      </c>
      <c r="D38" s="6">
        <v>0</v>
      </c>
      <c r="E38" s="12" t="str">
        <f t="shared" si="2"/>
        <v>-</v>
      </c>
      <c r="F38" s="5">
        <v>0</v>
      </c>
      <c r="G38" s="6">
        <v>0</v>
      </c>
      <c r="H38" s="12" t="str">
        <f t="shared" si="3"/>
        <v>Renda Fixa</v>
      </c>
      <c r="I38" s="5">
        <v>0</v>
      </c>
      <c r="J38" s="6">
        <v>0</v>
      </c>
      <c r="K38" s="12" t="str">
        <f t="shared" si="4"/>
        <v>-</v>
      </c>
      <c r="L38" s="5">
        <v>0</v>
      </c>
      <c r="M38" s="6">
        <v>0</v>
      </c>
      <c r="O38" s="184"/>
      <c r="P38" s="186" t="str">
        <f>B40</f>
        <v>Prevenção</v>
      </c>
      <c r="Q38" s="187"/>
      <c r="R38" s="213">
        <v>0</v>
      </c>
      <c r="S38" s="52">
        <f>SUM(C41:D45)</f>
        <v>0</v>
      </c>
      <c r="T38" s="53">
        <f t="shared" si="5"/>
        <v>0</v>
      </c>
    </row>
    <row r="39" spans="2:20" ht="15.75" customHeight="1" thickBot="1">
      <c r="B39" s="12" t="str">
        <f t="shared" si="1"/>
        <v>-</v>
      </c>
      <c r="C39" s="5">
        <v>0</v>
      </c>
      <c r="D39" s="6">
        <v>0</v>
      </c>
      <c r="E39" s="12" t="str">
        <f t="shared" si="2"/>
        <v>-</v>
      </c>
      <c r="F39" s="5">
        <v>0</v>
      </c>
      <c r="G39" s="6">
        <v>0</v>
      </c>
      <c r="H39" s="12" t="str">
        <f t="shared" si="3"/>
        <v>-</v>
      </c>
      <c r="I39" s="5">
        <v>0</v>
      </c>
      <c r="J39" s="6">
        <v>0</v>
      </c>
      <c r="K39" s="12" t="str">
        <f t="shared" si="4"/>
        <v>-</v>
      </c>
      <c r="L39" s="5">
        <v>0</v>
      </c>
      <c r="M39" s="6">
        <v>0</v>
      </c>
      <c r="O39" s="184"/>
      <c r="P39" s="186" t="str">
        <f>E40</f>
        <v>Manutenção</v>
      </c>
      <c r="Q39" s="187"/>
      <c r="R39" s="213">
        <v>0</v>
      </c>
      <c r="S39" s="52">
        <f>SUM(F41:G45)</f>
        <v>0</v>
      </c>
      <c r="T39" s="53">
        <f t="shared" si="5"/>
        <v>0</v>
      </c>
    </row>
    <row r="40" spans="2:20" ht="15.75" customHeight="1" thickBot="1">
      <c r="B40" s="47" t="str">
        <f t="shared" si="1"/>
        <v>Prevenção</v>
      </c>
      <c r="C40" s="24" t="s">
        <v>32</v>
      </c>
      <c r="D40" s="25" t="s">
        <v>33</v>
      </c>
      <c r="E40" s="47" t="str">
        <f t="shared" si="2"/>
        <v>Manutenção</v>
      </c>
      <c r="F40" s="24" t="s">
        <v>32</v>
      </c>
      <c r="G40" s="25" t="s">
        <v>33</v>
      </c>
      <c r="H40" s="47" t="str">
        <f t="shared" si="3"/>
        <v>X</v>
      </c>
      <c r="I40" s="24" t="s">
        <v>32</v>
      </c>
      <c r="J40" s="25" t="s">
        <v>33</v>
      </c>
      <c r="K40" s="47" t="str">
        <f t="shared" si="4"/>
        <v>Outros</v>
      </c>
      <c r="L40" s="24" t="s">
        <v>32</v>
      </c>
      <c r="M40" s="25" t="s">
        <v>33</v>
      </c>
      <c r="O40" s="184"/>
      <c r="P40" s="186" t="str">
        <f>H40</f>
        <v>X</v>
      </c>
      <c r="Q40" s="187"/>
      <c r="R40" s="213">
        <v>0</v>
      </c>
      <c r="S40" s="52">
        <f>SUM(I41:J45)</f>
        <v>0</v>
      </c>
      <c r="T40" s="53">
        <f t="shared" si="5"/>
        <v>0</v>
      </c>
    </row>
    <row r="41" spans="2:20" ht="15.75" customHeight="1" thickBot="1">
      <c r="B41" s="12" t="str">
        <f t="shared" si="1"/>
        <v>Seguro saúde</v>
      </c>
      <c r="C41" s="5">
        <v>0</v>
      </c>
      <c r="D41" s="6">
        <v>0</v>
      </c>
      <c r="E41" s="22" t="str">
        <f t="shared" si="2"/>
        <v>Casa</v>
      </c>
      <c r="F41" s="5">
        <v>0</v>
      </c>
      <c r="G41" s="6">
        <v>0</v>
      </c>
      <c r="H41" s="12" t="str">
        <f t="shared" si="3"/>
        <v>-</v>
      </c>
      <c r="I41" s="5">
        <v>0</v>
      </c>
      <c r="J41" s="6">
        <v>0</v>
      </c>
      <c r="K41" s="12" t="str">
        <f t="shared" si="4"/>
        <v>-</v>
      </c>
      <c r="L41" s="5">
        <v>0</v>
      </c>
      <c r="M41" s="6">
        <v>0</v>
      </c>
      <c r="O41" s="185"/>
      <c r="P41" s="188" t="str">
        <f>K40</f>
        <v>Outros</v>
      </c>
      <c r="Q41" s="189"/>
      <c r="R41" s="215">
        <v>0</v>
      </c>
      <c r="S41" s="54">
        <f>SUM(L41:M45)</f>
        <v>0</v>
      </c>
      <c r="T41" s="55">
        <f t="shared" si="5"/>
        <v>0</v>
      </c>
    </row>
    <row r="42" spans="2:20" ht="15.75" customHeight="1" thickBot="1">
      <c r="B42" s="12" t="str">
        <f t="shared" si="1"/>
        <v>Plano de saúde</v>
      </c>
      <c r="C42" s="5">
        <v>0</v>
      </c>
      <c r="D42" s="6">
        <v>0</v>
      </c>
      <c r="E42" s="22" t="str">
        <f t="shared" si="2"/>
        <v>Carro</v>
      </c>
      <c r="F42" s="5">
        <v>0</v>
      </c>
      <c r="G42" s="6">
        <v>0</v>
      </c>
      <c r="H42" s="12" t="str">
        <f t="shared" si="3"/>
        <v>-</v>
      </c>
      <c r="I42" s="5">
        <v>0</v>
      </c>
      <c r="J42" s="6">
        <v>0</v>
      </c>
      <c r="K42" s="12" t="str">
        <f t="shared" si="4"/>
        <v>-</v>
      </c>
      <c r="L42" s="5">
        <v>0</v>
      </c>
      <c r="M42" s="6">
        <v>0</v>
      </c>
    </row>
    <row r="43" spans="2:20" ht="15.75" customHeight="1" thickBot="1">
      <c r="B43" s="12" t="str">
        <f t="shared" si="1"/>
        <v>-</v>
      </c>
      <c r="C43" s="5">
        <v>0</v>
      </c>
      <c r="D43" s="6">
        <v>0</v>
      </c>
      <c r="E43" s="22" t="str">
        <f t="shared" si="2"/>
        <v>-</v>
      </c>
      <c r="F43" s="5">
        <v>0</v>
      </c>
      <c r="G43" s="6">
        <v>0</v>
      </c>
      <c r="H43" s="12" t="str">
        <f t="shared" si="3"/>
        <v>-</v>
      </c>
      <c r="I43" s="5">
        <v>0</v>
      </c>
      <c r="J43" s="6">
        <v>0</v>
      </c>
      <c r="K43" s="12" t="str">
        <f t="shared" si="4"/>
        <v>-</v>
      </c>
      <c r="L43" s="5">
        <v>0</v>
      </c>
      <c r="M43" s="6">
        <v>0</v>
      </c>
    </row>
    <row r="44" spans="2:20" ht="15" customHeight="1" thickBot="1">
      <c r="B44" s="12" t="str">
        <f t="shared" si="1"/>
        <v>-</v>
      </c>
      <c r="C44" s="5">
        <v>0</v>
      </c>
      <c r="D44" s="6">
        <v>0</v>
      </c>
      <c r="E44" s="22" t="str">
        <f t="shared" si="2"/>
        <v>-</v>
      </c>
      <c r="F44" s="5">
        <v>0</v>
      </c>
      <c r="G44" s="6">
        <v>0</v>
      </c>
      <c r="H44" s="12" t="str">
        <f t="shared" si="3"/>
        <v>-</v>
      </c>
      <c r="I44" s="5">
        <v>0</v>
      </c>
      <c r="J44" s="6">
        <v>0</v>
      </c>
      <c r="K44" s="12" t="str">
        <f t="shared" si="4"/>
        <v>-</v>
      </c>
      <c r="L44" s="5">
        <v>0</v>
      </c>
      <c r="M44" s="6">
        <v>0</v>
      </c>
    </row>
    <row r="45" spans="2:20" ht="17.25" thickBot="1">
      <c r="B45" s="13" t="str">
        <f t="shared" si="1"/>
        <v>-</v>
      </c>
      <c r="C45" s="7">
        <v>0</v>
      </c>
      <c r="D45" s="8">
        <v>0</v>
      </c>
      <c r="E45" s="23" t="str">
        <f t="shared" si="2"/>
        <v>-</v>
      </c>
      <c r="F45" s="7">
        <v>0</v>
      </c>
      <c r="G45" s="8">
        <v>0</v>
      </c>
      <c r="H45" s="13" t="str">
        <f t="shared" si="3"/>
        <v>-</v>
      </c>
      <c r="I45" s="7">
        <v>0</v>
      </c>
      <c r="J45" s="8">
        <v>0</v>
      </c>
      <c r="K45" s="13" t="str">
        <f t="shared" si="4"/>
        <v>-</v>
      </c>
      <c r="L45" s="7">
        <v>0</v>
      </c>
      <c r="M45" s="8">
        <v>0</v>
      </c>
    </row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2.75" customHeight="1"/>
  </sheetData>
  <mergeCells count="30">
    <mergeCell ref="V16:X16"/>
    <mergeCell ref="V17:X20"/>
    <mergeCell ref="V21:X24"/>
    <mergeCell ref="V25:X25"/>
    <mergeCell ref="V26:X27"/>
    <mergeCell ref="P39:Q39"/>
    <mergeCell ref="P40:Q40"/>
    <mergeCell ref="P41:Q41"/>
    <mergeCell ref="O30:O41"/>
    <mergeCell ref="P30:Q30"/>
    <mergeCell ref="P31:Q31"/>
    <mergeCell ref="P32:Q32"/>
    <mergeCell ref="P33:Q33"/>
    <mergeCell ref="P34:Q34"/>
    <mergeCell ref="P35:Q35"/>
    <mergeCell ref="P36:Q36"/>
    <mergeCell ref="O6:O13"/>
    <mergeCell ref="S7:T11"/>
    <mergeCell ref="B27:M27"/>
    <mergeCell ref="P37:Q37"/>
    <mergeCell ref="P38:Q38"/>
    <mergeCell ref="B6:M7"/>
    <mergeCell ref="O18:O29"/>
    <mergeCell ref="P18:Q18"/>
    <mergeCell ref="P19:Q19"/>
    <mergeCell ref="P20:Q20"/>
    <mergeCell ref="P21:Q21"/>
    <mergeCell ref="P22:Q22"/>
    <mergeCell ref="P23:Q23"/>
    <mergeCell ref="P24:Q2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35151A6-CA28-410D-AF79-634BE110E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Bovespa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BM&amp;F Bovespa - Orçamento Pessoal</dc:title>
  <dc:subject/>
  <dc:creator>CBariquelli</dc:creator>
  <cp:keywords/>
  <dc:description/>
  <cp:lastModifiedBy>Luisa Lino</cp:lastModifiedBy>
  <cp:revision/>
  <dcterms:created xsi:type="dcterms:W3CDTF">2009-01-29T12:43:36Z</dcterms:created>
  <dcterms:modified xsi:type="dcterms:W3CDTF">2022-04-14T16:35:44Z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TextColumn">
    <vt:lpwstr/>
  </property>
  <property fmtid="{D5CDD505-2E9C-101B-9397-08002B2CF9AE}" pid="3" name="DataPlanilha">
    <vt:lpwstr>2015-11-13T15:45:00Z</vt:lpwstr>
  </property>
  <property fmtid="{D5CDD505-2E9C-101B-9397-08002B2CF9AE}" pid="4" name="ContentTypeId">
    <vt:lpwstr>0x0078FE28E06671A647A4672BBE70EE2440</vt:lpwstr>
  </property>
  <property fmtid="{D5CDD505-2E9C-101B-9397-08002B2CF9AE}" pid="5" name="Ativo">
    <vt:lpwstr>1</vt:lpwstr>
  </property>
</Properties>
</file>