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F:\災害時地域医療支援教育センター Dropbox\災害時地域医療支援教育センター チーム フォルダ\●施設・備品予約\旧ファイル\■施設使用願・借用願\"/>
    </mc:Choice>
  </mc:AlternateContent>
  <xr:revisionPtr revIDLastSave="0" documentId="13_ncr:1_{530232AA-977A-4C79-9677-69D06E17A3FE}" xr6:coauthVersionLast="47" xr6:coauthVersionMax="47" xr10:uidLastSave="{00000000-0000-0000-0000-000000000000}"/>
  <bookViews>
    <workbookView xWindow="23880" yWindow="-120" windowWidth="24240" windowHeight="17640" xr2:uid="{00000000-000D-0000-FFFF-FFFF00000000}"/>
  </bookViews>
  <sheets>
    <sheet name="施設使用願" sheetId="1" r:id="rId1"/>
    <sheet name="記入例" sheetId="4" r:id="rId2"/>
    <sheet name="一覧表" sheetId="6" r:id="rId3"/>
    <sheet name="見積書" sheetId="2" state="hidden" r:id="rId4"/>
    <sheet name="請求書" sheetId="5" state="hidden" r:id="rId5"/>
  </sheets>
  <definedNames>
    <definedName name="_xlnm.Print_Area" localSheetId="1">記入例!$A$1:$AR$65</definedName>
    <definedName name="_xlnm.Print_Area" localSheetId="3">見積書!$B$1:$AL$52</definedName>
    <definedName name="_xlnm.Print_Area" localSheetId="0">施設使用願!$B$1:$AL$65</definedName>
    <definedName name="_xlnm.Print_Area" localSheetId="4">請求書!$B$1:$AL$53</definedName>
    <definedName name="_xlnm.Print_Titles" localSheetId="2">一覧表!$1:$5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8" i="5" l="1"/>
  <c r="T28" i="2" l="1"/>
  <c r="T29" i="5"/>
  <c r="T30" i="2"/>
  <c r="E7" i="5"/>
  <c r="D6" i="5"/>
  <c r="AG4" i="5"/>
  <c r="D6" i="2"/>
  <c r="AK4" i="2"/>
  <c r="AI4" i="2"/>
  <c r="AG4" i="2"/>
  <c r="A27" i="6"/>
  <c r="A26" i="6"/>
  <c r="A25" i="6"/>
  <c r="A24" i="6"/>
  <c r="A23" i="6"/>
  <c r="A22" i="6"/>
  <c r="A21" i="6"/>
  <c r="A20" i="6"/>
  <c r="A19" i="6"/>
  <c r="A18" i="6"/>
  <c r="A17" i="6"/>
  <c r="A16" i="6"/>
  <c r="A15" i="6"/>
  <c r="A14" i="6"/>
  <c r="A13" i="6"/>
  <c r="A12" i="6"/>
  <c r="A11" i="6"/>
  <c r="A10" i="6"/>
  <c r="A9" i="6"/>
  <c r="A8" i="6"/>
  <c r="A7" i="6"/>
  <c r="AO43" i="1"/>
  <c r="F1" i="6"/>
  <c r="Q1" i="6"/>
  <c r="AO18" i="4"/>
  <c r="V18" i="4"/>
  <c r="L18" i="4"/>
  <c r="AN18" i="4" s="1"/>
  <c r="AO17" i="4"/>
  <c r="V17" i="4"/>
  <c r="L17" i="4"/>
  <c r="AN17" i="4" s="1"/>
  <c r="AR16" i="4"/>
  <c r="AO16" i="4"/>
  <c r="AH16" i="4"/>
  <c r="X16" i="4"/>
  <c r="AQ16" i="4" s="1"/>
  <c r="R16" i="4"/>
  <c r="H16" i="4"/>
  <c r="AN16" i="4" s="1"/>
  <c r="E7" i="2"/>
  <c r="AO18" i="1"/>
  <c r="H61" i="4"/>
  <c r="D43" i="4"/>
  <c r="AO17" i="1"/>
  <c r="H16" i="1"/>
  <c r="D43" i="1"/>
  <c r="AE4" i="5" s="1"/>
  <c r="L18" i="1"/>
  <c r="L17" i="1"/>
  <c r="AN17" i="1" s="1"/>
  <c r="C24" i="2" s="1"/>
  <c r="X16" i="1"/>
  <c r="H61" i="1"/>
  <c r="AR16" i="1"/>
  <c r="AO16" i="1"/>
  <c r="AN18" i="1" l="1"/>
  <c r="V18" i="1" s="1"/>
  <c r="AQ16" i="1"/>
  <c r="AH16" i="1" s="1"/>
  <c r="V17" i="1"/>
  <c r="C23" i="5"/>
  <c r="AN16" i="1"/>
  <c r="R16" i="1" s="1"/>
  <c r="AN43" i="1"/>
  <c r="X1" i="6" s="1"/>
  <c r="AE4" i="2"/>
  <c r="C25" i="5" l="1"/>
  <c r="I28" i="5" s="1"/>
  <c r="C26" i="2"/>
  <c r="I28" i="2" s="1"/>
  <c r="I27" i="5" l="1"/>
  <c r="I29" i="5" s="1"/>
  <c r="T30" i="5" s="1"/>
  <c r="I29" i="2"/>
  <c r="I30" i="2" s="1"/>
  <c r="T31" i="2" s="1"/>
  <c r="Z29" i="5"/>
  <c r="T31" i="5"/>
  <c r="Z31" i="5" s="1"/>
  <c r="T24" i="5"/>
  <c r="Z24" i="5" s="1"/>
  <c r="T32" i="2"/>
  <c r="Z32" i="2" s="1"/>
  <c r="T25" i="2"/>
  <c r="Z25" i="2" s="1"/>
  <c r="T23" i="2" l="1"/>
  <c r="Z23" i="2" s="1"/>
  <c r="T22" i="5"/>
  <c r="Z22" i="5" s="1"/>
  <c r="T24" i="2"/>
  <c r="Z24" i="2" s="1"/>
  <c r="T23" i="5"/>
  <c r="Z23" i="5" s="1"/>
  <c r="T27" i="5"/>
  <c r="Z27" i="5" s="1"/>
  <c r="Z28" i="5"/>
  <c r="T25" i="5"/>
  <c r="Z25" i="5" s="1"/>
  <c r="T26" i="5"/>
  <c r="Z26" i="5" s="1"/>
  <c r="T29" i="2"/>
  <c r="Z29" i="2" s="1"/>
  <c r="Z30" i="2"/>
  <c r="T26" i="2"/>
  <c r="Z26" i="2" s="1"/>
  <c r="Z28" i="2"/>
  <c r="T27" i="2"/>
  <c r="Z27" i="2" s="1"/>
  <c r="Z30" i="5"/>
  <c r="Z31" i="2"/>
  <c r="Z33" i="2" l="1"/>
  <c r="Z34" i="2" s="1"/>
  <c r="Z35" i="2" s="1"/>
  <c r="Z32" i="5"/>
  <c r="Z33" i="5" s="1"/>
  <c r="Z3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11" authorId="0" shapeId="0" xr:uid="{00000000-0006-0000-0000-000001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
学内限定の施設は学内の方のみ使用可能です。</t>
        </r>
      </text>
    </comment>
    <comment ref="J12" authorId="0" shapeId="0" xr:uid="{00000000-0006-0000-0000-000002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P12" authorId="0" shapeId="0" xr:uid="{00000000-0006-0000-0000-000003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V12" authorId="0" shapeId="0" xr:uid="{00000000-0006-0000-0000-000004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
学内限定の施設は学内の方のみ使用可能です。</t>
        </r>
      </text>
    </comment>
    <comment ref="AE12" authorId="0" shapeId="0" xr:uid="{00000000-0006-0000-0000-000005000000}">
      <text>
        <r>
          <rPr>
            <b/>
            <sz val="9"/>
            <color indexed="81"/>
            <rFont val="Meiryo UI"/>
            <family val="3"/>
            <charset val="128"/>
          </rPr>
          <t xml:space="preserve">冷暖房の使用について
</t>
        </r>
        <r>
          <rPr>
            <sz val="8"/>
            <color indexed="81"/>
            <rFont val="Meiryo UI"/>
            <family val="3"/>
            <charset val="128"/>
          </rPr>
          <t>夜間（21時～翌7時）とセンター休館日は冷暖房が自動でOFFになります。室内のスイッチをONしても送風のみとなります。
使用日時の期間で、上記の時間に冷暖房を使用される場合は、こちらを✔してください。
なお、センター開館時間内の使用であれば、チェックは不要です。
冷暖房の使用に際しては、各部屋の冷暖房のスイッチをONして使用してください。各フロアのラウンジ、廊下、3Fシミュレーション室は、中央監視（内線5025）に連絡し、ONしてもらってください。使用後は必ずOFFして退出してください。</t>
        </r>
      </text>
    </comment>
    <comment ref="J13" authorId="0" shapeId="0" xr:uid="{00000000-0006-0000-0000-000006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P13" authorId="0" shapeId="0" xr:uid="{00000000-0006-0000-0000-000007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V13" authorId="0" shapeId="0" xr:uid="{00000000-0006-0000-0000-000008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
学内限定の施設は学内の方のみ使用可能です。</t>
        </r>
      </text>
    </comment>
    <comment ref="AE13" authorId="0" shapeId="0" xr:uid="{00000000-0006-0000-0000-000009000000}">
      <text>
        <r>
          <rPr>
            <b/>
            <sz val="9"/>
            <color indexed="81"/>
            <rFont val="Meiryo UI"/>
            <family val="3"/>
            <charset val="128"/>
          </rPr>
          <t xml:space="preserve">玄関の開錠について
</t>
        </r>
        <r>
          <rPr>
            <sz val="8"/>
            <color indexed="81"/>
            <rFont val="Meiryo UI"/>
            <family val="3"/>
            <charset val="128"/>
          </rPr>
          <t>夜間（19時～翌8時）とセンター休館日は東西の玄関が自動で施錠されます。退館することは可能ですが、再入館する際は登録されたIDカードが必要となります。
使用日時の期間で、上記の時間に玄関を開錠する場合は、こちらを✔してください。
なお、センター開館時間内の使用であれば、チェックは不要です。</t>
        </r>
      </text>
    </comment>
    <comment ref="AI13" authorId="0" shapeId="0" xr:uid="{00000000-0006-0000-0000-00000A000000}">
      <text>
        <r>
          <rPr>
            <b/>
            <sz val="9"/>
            <color indexed="81"/>
            <rFont val="Meiryo UI"/>
            <family val="3"/>
            <charset val="128"/>
          </rPr>
          <t xml:space="preserve">玄関の開錠について
</t>
        </r>
        <r>
          <rPr>
            <sz val="8"/>
            <color indexed="81"/>
            <rFont val="Meiryo UI"/>
            <family val="3"/>
            <charset val="128"/>
          </rPr>
          <t>夜間（19時～翌8時）とセンター休館日は東西の玄関が自動で施錠されます。退館することは可能ですが、再入館する際は登録されたIDカードが必要となります。
使用日時の期間で、上記の時間に玄関を開錠する場合は、こちらを✔してください。
なお、センター開館時間内の使用であれば、チェックは不要です。</t>
        </r>
      </text>
    </comment>
    <comment ref="P14" authorId="0" shapeId="0" xr:uid="{00000000-0006-0000-0000-00000B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R14" authorId="0" shapeId="0" xr:uid="{00000000-0006-0000-0000-00000C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T14" authorId="0" shapeId="0" xr:uid="{00000000-0006-0000-0000-00000D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V14" authorId="0" shapeId="0" xr:uid="{00000000-0006-0000-0000-00000E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
学内限定の施設は学内の方のみ使用可能です。</t>
        </r>
      </text>
    </comment>
    <comment ref="AE14" authorId="0" shapeId="0" xr:uid="{00000000-0006-0000-0000-00000F000000}">
      <text>
        <r>
          <rPr>
            <b/>
            <sz val="9"/>
            <color indexed="81"/>
            <rFont val="Meiryo UI"/>
            <family val="3"/>
            <charset val="128"/>
          </rPr>
          <t xml:space="preserve">フロア電子錠の開錠について
</t>
        </r>
        <r>
          <rPr>
            <sz val="8"/>
            <color indexed="81"/>
            <rFont val="Meiryo UI"/>
            <family val="3"/>
            <charset val="128"/>
          </rPr>
          <t>3Fクリニカルシミュレーションセンターは終日施錠されています。
入室する際は登録されたIDカードが必要となります。
電子錠を開錠される場合はこちらを✔してください。</t>
        </r>
      </text>
    </comment>
    <comment ref="P15" authorId="0" shapeId="0" xr:uid="{00000000-0006-0000-0000-000010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R15" authorId="0" shapeId="0" xr:uid="{00000000-0006-0000-0000-000011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T15" authorId="0" shapeId="0" xr:uid="{00000000-0006-0000-0000-000012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t>
        </r>
      </text>
    </comment>
    <comment ref="V15" authorId="0" shapeId="0" xr:uid="{00000000-0006-0000-0000-000013000000}">
      <text>
        <r>
          <rPr>
            <b/>
            <sz val="9"/>
            <color indexed="81"/>
            <rFont val="Meiryo UI"/>
            <family val="3"/>
            <charset val="128"/>
          </rPr>
          <t xml:space="preserve">施設使用の選択について
</t>
        </r>
        <r>
          <rPr>
            <sz val="8"/>
            <color indexed="81"/>
            <rFont val="Meiryo UI"/>
            <family val="3"/>
            <charset val="128"/>
          </rPr>
          <t>使用を希望する施設の□をクリックすると、✔することができます。
学内限定の施設は学内の方のみ使用可能です。</t>
        </r>
      </text>
    </comment>
    <comment ref="AE15" authorId="0" shapeId="0" xr:uid="{00000000-0006-0000-0000-000014000000}">
      <text>
        <r>
          <rPr>
            <b/>
            <sz val="9"/>
            <color indexed="81"/>
            <rFont val="Meiryo UI"/>
            <family val="3"/>
            <charset val="128"/>
          </rPr>
          <t xml:space="preserve">フロア電子錠の開錠について
</t>
        </r>
        <r>
          <rPr>
            <sz val="8"/>
            <color indexed="81"/>
            <rFont val="Meiryo UI"/>
            <family val="3"/>
            <charset val="128"/>
          </rPr>
          <t>3Fクリニカルシミュレーションセンターは終日施錠されています。
入室する際は登録されたIDカードが必要となります。
電子錠を開錠される場合はこちらを✔してください。</t>
        </r>
      </text>
    </comment>
    <comment ref="B17" authorId="0" shapeId="0" xr:uid="{00000000-0006-0000-0000-000015000000}">
      <text>
        <r>
          <rPr>
            <b/>
            <sz val="9"/>
            <color indexed="81"/>
            <rFont val="Meiryo UI"/>
            <family val="3"/>
            <charset val="128"/>
          </rPr>
          <t xml:space="preserve">施設使用日時が不連続の複数になる場合
</t>
        </r>
        <r>
          <rPr>
            <sz val="8"/>
            <color indexed="81"/>
            <rFont val="Meiryo UI"/>
            <family val="3"/>
            <charset val="128"/>
          </rPr>
          <t>使用日時が不連続で複数になる場合【例）毎週金曜日の3か月先まで】はこちらをチェックしてください。右側の【施設使用日程一覧表に移動】をクリックすると施設使用日程一覧表に移動します。必要事項を記入し、施設使用願と併せて提出してください。</t>
        </r>
      </text>
    </comment>
    <comment ref="H19" authorId="0" shapeId="0" xr:uid="{00000000-0006-0000-0000-000016000000}">
      <text>
        <r>
          <rPr>
            <b/>
            <sz val="9"/>
            <color indexed="81"/>
            <rFont val="Meiryo UI"/>
            <family val="3"/>
            <charset val="128"/>
          </rPr>
          <t xml:space="preserve">使用目的の記入について
</t>
        </r>
        <r>
          <rPr>
            <sz val="8"/>
            <color indexed="81"/>
            <rFont val="Meiryo UI"/>
            <family val="3"/>
            <charset val="128"/>
          </rPr>
          <t>当施設は研修施設となります。使用に際しては以下の3項目のいずれかを目的とした場合に限り、使用を許可いたします。
　（１）災害に関する内容が含まれる場合
　（２）シミュレータ（持ち込みでも可）もしくは災害時地域医療支援教
　　　　　　育センター・シミュレーションセンターのシミュレータ・備品・教材を使
　　　　　　用したシミュレーション教育（デモンストレーションも含む）・実習を
　　　　　　伴う場合
　（３）その他、災害時地域医療支援教育センター長が特別に使用を許
　　　　　　可した場合
なお、使用目的にはイベント名等判り易く記載をお願いします。</t>
        </r>
      </text>
    </comment>
    <comment ref="O27" authorId="0" shapeId="0" xr:uid="{00000000-0006-0000-0000-000017000000}">
      <text>
        <r>
          <rPr>
            <b/>
            <sz val="9"/>
            <color indexed="81"/>
            <rFont val="Meiryo UI"/>
            <family val="3"/>
            <charset val="128"/>
          </rPr>
          <t>参加費徴収のチェック</t>
        </r>
        <r>
          <rPr>
            <sz val="8"/>
            <color indexed="81"/>
            <rFont val="Meiryo UI"/>
            <family val="3"/>
            <charset val="128"/>
          </rPr>
          <t xml:space="preserve">
参加費を徴収される場合はこちらに✔し、金額を記入してください。</t>
        </r>
      </text>
    </comment>
  </commentList>
</comments>
</file>

<file path=xl/sharedStrings.xml><?xml version="1.0" encoding="utf-8"?>
<sst xmlns="http://schemas.openxmlformats.org/spreadsheetml/2006/main" count="466" uniqueCount="203">
  <si>
    <t>施設使用願（教育研究施設・会議室）</t>
    <rPh sb="0" eb="2">
      <t>シセツ</t>
    </rPh>
    <rPh sb="2" eb="5">
      <t>シヨウネガ</t>
    </rPh>
    <rPh sb="6" eb="8">
      <t>キョウイク</t>
    </rPh>
    <rPh sb="8" eb="10">
      <t>ケンキュウ</t>
    </rPh>
    <rPh sb="10" eb="12">
      <t>シセツ</t>
    </rPh>
    <rPh sb="13" eb="16">
      <t>カイギシツ</t>
    </rPh>
    <phoneticPr fontId="1"/>
  </si>
  <si>
    <t>岩手医科大学学長　殿</t>
    <rPh sb="0" eb="2">
      <t>イワテ</t>
    </rPh>
    <rPh sb="2" eb="4">
      <t>イカ</t>
    </rPh>
    <rPh sb="4" eb="6">
      <t>ダイガク</t>
    </rPh>
    <rPh sb="6" eb="8">
      <t>ガクチョウ</t>
    </rPh>
    <rPh sb="9" eb="10">
      <t>ドノ</t>
    </rPh>
    <phoneticPr fontId="1"/>
  </si>
  <si>
    <t>下記により貴大学施設をお借りしたいのでご許可下さるようお願いいたします。</t>
    <rPh sb="0" eb="2">
      <t>カキ</t>
    </rPh>
    <rPh sb="5" eb="8">
      <t>キダイガク</t>
    </rPh>
    <rPh sb="8" eb="10">
      <t>シセツ</t>
    </rPh>
    <rPh sb="12" eb="13">
      <t>カ</t>
    </rPh>
    <rPh sb="20" eb="22">
      <t>キョカ</t>
    </rPh>
    <rPh sb="22" eb="23">
      <t>クダ</t>
    </rPh>
    <rPh sb="28" eb="29">
      <t>ネガ</t>
    </rPh>
    <phoneticPr fontId="1"/>
  </si>
  <si>
    <t>施設使用に際しては岩手医科大学施設等使用規定を遵守することを誓約いたします。</t>
    <rPh sb="0" eb="2">
      <t>シセツ</t>
    </rPh>
    <rPh sb="2" eb="4">
      <t>シヨウ</t>
    </rPh>
    <rPh sb="5" eb="6">
      <t>サイ</t>
    </rPh>
    <rPh sb="9" eb="11">
      <t>イワテ</t>
    </rPh>
    <rPh sb="11" eb="13">
      <t>イカ</t>
    </rPh>
    <rPh sb="13" eb="15">
      <t>ダイガク</t>
    </rPh>
    <rPh sb="15" eb="17">
      <t>シセツ</t>
    </rPh>
    <rPh sb="17" eb="18">
      <t>ナド</t>
    </rPh>
    <rPh sb="18" eb="20">
      <t>シヨウ</t>
    </rPh>
    <rPh sb="20" eb="22">
      <t>キテイ</t>
    </rPh>
    <rPh sb="23" eb="25">
      <t>ジュンシュ</t>
    </rPh>
    <rPh sb="30" eb="32">
      <t>セイヤク</t>
    </rPh>
    <phoneticPr fontId="1"/>
  </si>
  <si>
    <t>記</t>
    <rPh sb="0" eb="1">
      <t>キ</t>
    </rPh>
    <phoneticPr fontId="1"/>
  </si>
  <si>
    <t>１．使用施設名</t>
    <rPh sb="2" eb="4">
      <t>シヨウ</t>
    </rPh>
    <rPh sb="4" eb="6">
      <t>シセツ</t>
    </rPh>
    <rPh sb="6" eb="7">
      <t>メイ</t>
    </rPh>
    <phoneticPr fontId="1"/>
  </si>
  <si>
    <t>１Ｆ:</t>
    <phoneticPr fontId="1"/>
  </si>
  <si>
    <t>３Ｆ:</t>
    <phoneticPr fontId="1"/>
  </si>
  <si>
    <t>シミュレーション室</t>
    <rPh sb="8" eb="9">
      <t>シツ</t>
    </rPh>
    <phoneticPr fontId="1"/>
  </si>
  <si>
    <t>研修室１</t>
    <rPh sb="0" eb="3">
      <t>ケンシュウシツ</t>
    </rPh>
    <phoneticPr fontId="1"/>
  </si>
  <si>
    <t>研修室２</t>
    <rPh sb="0" eb="3">
      <t>ケンシュウシツ</t>
    </rPh>
    <phoneticPr fontId="1"/>
  </si>
  <si>
    <t>セミナー室</t>
    <rPh sb="4" eb="5">
      <t>シツ</t>
    </rPh>
    <phoneticPr fontId="1"/>
  </si>
  <si>
    <t>デブリーフィングルーム：</t>
    <phoneticPr fontId="1"/>
  </si>
  <si>
    <t>災害ｼﾐｭﾚｰｼｮﾝ室</t>
    <rPh sb="0" eb="2">
      <t>サイガイ</t>
    </rPh>
    <rPh sb="10" eb="11">
      <t>シツ</t>
    </rPh>
    <phoneticPr fontId="1"/>
  </si>
  <si>
    <t>模擬手術室</t>
    <rPh sb="0" eb="2">
      <t>モギ</t>
    </rPh>
    <rPh sb="2" eb="4">
      <t>シュジュツ</t>
    </rPh>
    <rPh sb="4" eb="5">
      <t>シツ</t>
    </rPh>
    <phoneticPr fontId="1"/>
  </si>
  <si>
    <t>模擬ＩＣＵ室</t>
    <rPh sb="0" eb="2">
      <t>モギ</t>
    </rPh>
    <rPh sb="5" eb="6">
      <t>シツ</t>
    </rPh>
    <phoneticPr fontId="1"/>
  </si>
  <si>
    <t>学内限定</t>
    <rPh sb="0" eb="2">
      <t>ガクナイ</t>
    </rPh>
    <rPh sb="2" eb="4">
      <t>ゲンテイ</t>
    </rPh>
    <phoneticPr fontId="1"/>
  </si>
  <si>
    <t>玄関開錠:</t>
    <rPh sb="0" eb="2">
      <t>ゲンカン</t>
    </rPh>
    <rPh sb="2" eb="4">
      <t>カイジョウ</t>
    </rPh>
    <phoneticPr fontId="1"/>
  </si>
  <si>
    <t>東側</t>
    <rPh sb="0" eb="2">
      <t>ヒガシガワ</t>
    </rPh>
    <phoneticPr fontId="1"/>
  </si>
  <si>
    <t>西側</t>
    <rPh sb="0" eb="2">
      <t>ニシガワ</t>
    </rPh>
    <phoneticPr fontId="1"/>
  </si>
  <si>
    <t>フロア電子錠開錠:</t>
    <rPh sb="3" eb="5">
      <t>デンシ</t>
    </rPh>
    <rPh sb="5" eb="6">
      <t>ジョウ</t>
    </rPh>
    <rPh sb="6" eb="8">
      <t>カイジョウ</t>
    </rPh>
    <phoneticPr fontId="1"/>
  </si>
  <si>
    <t>※必要な場合は☑してください</t>
    <rPh sb="1" eb="3">
      <t>ヒツヨウ</t>
    </rPh>
    <rPh sb="4" eb="6">
      <t>バアイ</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</si>
  <si>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</si>
  <si>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</si>
  <si>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</si>
  <si>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</si>
  <si>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</si>
  <si>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</si>
  <si>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t>
    <phoneticPr fontId="1"/>
  </si>
  <si>
    <t>（</t>
    <phoneticPr fontId="1"/>
  </si>
  <si>
    <t>）</t>
    <phoneticPr fontId="1"/>
  </si>
  <si>
    <t>●開会日時:</t>
    <rPh sb="1" eb="3">
      <t>カイカイ</t>
    </rPh>
    <rPh sb="3" eb="5">
      <t>ニチジ</t>
    </rPh>
    <phoneticPr fontId="1"/>
  </si>
  <si>
    <t>●閉会日時:</t>
    <rPh sb="1" eb="3">
      <t>ヘイカイ</t>
    </rPh>
    <rPh sb="3" eb="5">
      <t>ニチジ</t>
    </rPh>
    <phoneticPr fontId="1"/>
  </si>
  <si>
    <t>日</t>
    <rPh sb="0" eb="1">
      <t>ヒ</t>
    </rPh>
    <phoneticPr fontId="1"/>
  </si>
  <si>
    <t>２．使用日時</t>
    <rPh sb="2" eb="4">
      <t>シヨウ</t>
    </rPh>
    <rPh sb="4" eb="6">
      <t>ニチジ</t>
    </rPh>
    <phoneticPr fontId="1"/>
  </si>
  <si>
    <t>３．使用目的</t>
    <rPh sb="2" eb="4">
      <t>シヨウ</t>
    </rPh>
    <rPh sb="4" eb="6">
      <t>モクテキ</t>
    </rPh>
    <phoneticPr fontId="1"/>
  </si>
  <si>
    <t>※学会等で利用の場合は開催要項等を添付して下さい。</t>
    <rPh sb="1" eb="3">
      <t>ガッカイ</t>
    </rPh>
    <rPh sb="3" eb="4">
      <t>ナド</t>
    </rPh>
    <rPh sb="5" eb="7">
      <t>リヨウ</t>
    </rPh>
    <rPh sb="8" eb="10">
      <t>バアイ</t>
    </rPh>
    <rPh sb="11" eb="13">
      <t>カイサイ</t>
    </rPh>
    <rPh sb="13" eb="15">
      <t>ヨウコウ</t>
    </rPh>
    <rPh sb="15" eb="16">
      <t>ナド</t>
    </rPh>
    <rPh sb="17" eb="19">
      <t>テンプ</t>
    </rPh>
    <rPh sb="21" eb="22">
      <t>クダ</t>
    </rPh>
    <phoneticPr fontId="1"/>
  </si>
  <si>
    <t>団体
（所属）名</t>
    <rPh sb="0" eb="2">
      <t>ダンタイ</t>
    </rPh>
    <rPh sb="4" eb="6">
      <t>ショゾク</t>
    </rPh>
    <rPh sb="7" eb="8">
      <t>メイ</t>
    </rPh>
    <phoneticPr fontId="1"/>
  </si>
  <si>
    <t>参加費の
徴収</t>
    <rPh sb="0" eb="3">
      <t>サンカヒ</t>
    </rPh>
    <rPh sb="5" eb="7">
      <t>チョウシュウ</t>
    </rPh>
    <phoneticPr fontId="1"/>
  </si>
  <si>
    <t>４．主催者</t>
    <rPh sb="2" eb="5">
      <t>シュサイシャ</t>
    </rPh>
    <phoneticPr fontId="1"/>
  </si>
  <si>
    <t>あり</t>
    <phoneticPr fontId="1"/>
  </si>
  <si>
    <t>円</t>
    <rPh sb="0" eb="1">
      <t>エン</t>
    </rPh>
    <phoneticPr fontId="1"/>
  </si>
  <si>
    <t>）</t>
    <phoneticPr fontId="1"/>
  </si>
  <si>
    <t>なし</t>
    <phoneticPr fontId="1"/>
  </si>
  <si>
    <t>医学部学生</t>
    <rPh sb="0" eb="2">
      <t>イガク</t>
    </rPh>
    <rPh sb="2" eb="3">
      <t>ブ</t>
    </rPh>
    <rPh sb="3" eb="5">
      <t>ガクセイ</t>
    </rPh>
    <phoneticPr fontId="1"/>
  </si>
  <si>
    <t>歯学部学生</t>
    <rPh sb="0" eb="3">
      <t>シガクブ</t>
    </rPh>
    <rPh sb="3" eb="5">
      <t>ガクセイ</t>
    </rPh>
    <phoneticPr fontId="1"/>
  </si>
  <si>
    <t>薬学部学生</t>
    <rPh sb="0" eb="3">
      <t>ヤクガクブ</t>
    </rPh>
    <rPh sb="3" eb="5">
      <t>ガクセイ</t>
    </rPh>
    <phoneticPr fontId="1"/>
  </si>
  <si>
    <t>看護学部学生</t>
    <rPh sb="0" eb="2">
      <t>カンゴ</t>
    </rPh>
    <rPh sb="2" eb="4">
      <t>ガクブ</t>
    </rPh>
    <rPh sb="4" eb="6">
      <t>ガクセイ</t>
    </rPh>
    <phoneticPr fontId="1"/>
  </si>
  <si>
    <t>名</t>
    <rPh sb="0" eb="1">
      <t>メイ</t>
    </rPh>
    <phoneticPr fontId="1"/>
  </si>
  <si>
    <t>大学院生</t>
    <rPh sb="0" eb="2">
      <t>ダイガク</t>
    </rPh>
    <rPh sb="2" eb="4">
      <t>インセイ</t>
    </rPh>
    <phoneticPr fontId="1"/>
  </si>
  <si>
    <t>臨床研修医</t>
    <rPh sb="0" eb="2">
      <t>リンショウ</t>
    </rPh>
    <rPh sb="2" eb="5">
      <t>ケンシュウイ</t>
    </rPh>
    <phoneticPr fontId="1"/>
  </si>
  <si>
    <t>医師</t>
    <rPh sb="0" eb="2">
      <t>イシ</t>
    </rPh>
    <phoneticPr fontId="1"/>
  </si>
  <si>
    <t>看護師</t>
    <rPh sb="0" eb="3">
      <t>カンゴシ</t>
    </rPh>
    <phoneticPr fontId="1"/>
  </si>
  <si>
    <t>その他</t>
    <rPh sb="2" eb="3">
      <t>タ</t>
    </rPh>
    <phoneticPr fontId="1"/>
  </si>
  <si>
    <t>学内者</t>
    <rPh sb="0" eb="2">
      <t>ガクナイ</t>
    </rPh>
    <rPh sb="2" eb="3">
      <t>シャ</t>
    </rPh>
    <phoneticPr fontId="1"/>
  </si>
  <si>
    <t>学外者</t>
    <rPh sb="0" eb="3">
      <t>ガクガイシャ</t>
    </rPh>
    <phoneticPr fontId="1"/>
  </si>
  <si>
    <t>【</t>
    <phoneticPr fontId="1"/>
  </si>
  <si>
    <t>】</t>
    <phoneticPr fontId="1"/>
  </si>
  <si>
    <t>６．備考</t>
    <rPh sb="2" eb="4">
      <t>ビコウ</t>
    </rPh>
    <phoneticPr fontId="1"/>
  </si>
  <si>
    <t>※注意事項</t>
    <rPh sb="1" eb="3">
      <t>チュウイ</t>
    </rPh>
    <rPh sb="3" eb="5">
      <t>ジコウ</t>
    </rPh>
    <phoneticPr fontId="1"/>
  </si>
  <si>
    <t>①</t>
    <phoneticPr fontId="1"/>
  </si>
  <si>
    <t>③</t>
    <phoneticPr fontId="1"/>
  </si>
  <si>
    <t>施設使用にあたっては施設、設備及び備品の破損に十分注意し、万一破損、または減失したときは、それにより</t>
    <rPh sb="0" eb="2">
      <t>シセツ</t>
    </rPh>
    <rPh sb="2" eb="4">
      <t>シヨウ</t>
    </rPh>
    <rPh sb="10" eb="12">
      <t>シセツ</t>
    </rPh>
    <rPh sb="13" eb="15">
      <t>セツビ</t>
    </rPh>
    <rPh sb="15" eb="16">
      <t>オヨ</t>
    </rPh>
    <rPh sb="17" eb="19">
      <t>ビヒン</t>
    </rPh>
    <rPh sb="20" eb="22">
      <t>ハソン</t>
    </rPh>
    <rPh sb="23" eb="25">
      <t>ジュウブン</t>
    </rPh>
    <rPh sb="25" eb="27">
      <t>チュウイ</t>
    </rPh>
    <rPh sb="29" eb="31">
      <t>マンイチ</t>
    </rPh>
    <rPh sb="31" eb="33">
      <t>ハソン</t>
    </rPh>
    <rPh sb="37" eb="39">
      <t>ゲンシツ</t>
    </rPh>
    <phoneticPr fontId="1"/>
  </si>
  <si>
    <t>生じた損害を賠償していただきます。また、施設使用に伴う事故・障害等に関しては大学は一切の責任を負いません。</t>
    <rPh sb="0" eb="1">
      <t>ショウ</t>
    </rPh>
    <rPh sb="3" eb="5">
      <t>ソンガイ</t>
    </rPh>
    <rPh sb="6" eb="8">
      <t>バイショウ</t>
    </rPh>
    <rPh sb="20" eb="22">
      <t>シセツ</t>
    </rPh>
    <rPh sb="22" eb="24">
      <t>シヨウ</t>
    </rPh>
    <rPh sb="25" eb="26">
      <t>トモナ</t>
    </rPh>
    <rPh sb="27" eb="29">
      <t>ジコ</t>
    </rPh>
    <rPh sb="30" eb="32">
      <t>ショウガイ</t>
    </rPh>
    <rPh sb="32" eb="33">
      <t>ナド</t>
    </rPh>
    <rPh sb="34" eb="35">
      <t>カン</t>
    </rPh>
    <rPh sb="38" eb="40">
      <t>ダイガク</t>
    </rPh>
    <rPh sb="41" eb="43">
      <t>イッサイ</t>
    </rPh>
    <rPh sb="44" eb="46">
      <t>セキニン</t>
    </rPh>
    <rPh sb="47" eb="48">
      <t>オ</t>
    </rPh>
    <phoneticPr fontId="1"/>
  </si>
  <si>
    <t>②</t>
    <phoneticPr fontId="1"/>
  </si>
  <si>
    <t>施設使用は、学内行事等を優先させていただきます。</t>
    <rPh sb="0" eb="2">
      <t>シセツ</t>
    </rPh>
    <rPh sb="2" eb="4">
      <t>シヨウ</t>
    </rPh>
    <rPh sb="6" eb="8">
      <t>ガクナイ</t>
    </rPh>
    <rPh sb="8" eb="10">
      <t>ギョウジ</t>
    </rPh>
    <rPh sb="10" eb="11">
      <t>ナド</t>
    </rPh>
    <rPh sb="12" eb="14">
      <t>ユウセン</t>
    </rPh>
    <phoneticPr fontId="1"/>
  </si>
  <si>
    <t>使用料金には、準備時間は含めず、１時間未満の端数については繰り上げて計算を行います。</t>
    <rPh sb="0" eb="2">
      <t>シヨウ</t>
    </rPh>
    <rPh sb="2" eb="4">
      <t>リョウキン</t>
    </rPh>
    <rPh sb="7" eb="9">
      <t>ジュンビ</t>
    </rPh>
    <rPh sb="9" eb="11">
      <t>ジカン</t>
    </rPh>
    <rPh sb="12" eb="13">
      <t>フク</t>
    </rPh>
    <rPh sb="17" eb="19">
      <t>ジカン</t>
    </rPh>
    <rPh sb="19" eb="21">
      <t>ミマン</t>
    </rPh>
    <rPh sb="22" eb="24">
      <t>ハスウ</t>
    </rPh>
    <rPh sb="29" eb="30">
      <t>ク</t>
    </rPh>
    <rPh sb="31" eb="32">
      <t>ア</t>
    </rPh>
    <rPh sb="34" eb="36">
      <t>ケイサン</t>
    </rPh>
    <rPh sb="37" eb="38">
      <t>オコナ</t>
    </rPh>
    <phoneticPr fontId="1"/>
  </si>
  <si>
    <t>④</t>
    <phoneticPr fontId="1"/>
  </si>
  <si>
    <t>使用料金は原則として前納または使用後１週間以内に大学へ納入願います。</t>
    <rPh sb="0" eb="2">
      <t>シヨウ</t>
    </rPh>
    <rPh sb="2" eb="4">
      <t>リョウキン</t>
    </rPh>
    <rPh sb="5" eb="7">
      <t>ゲンソク</t>
    </rPh>
    <rPh sb="10" eb="12">
      <t>ゼンノウ</t>
    </rPh>
    <rPh sb="15" eb="18">
      <t>シヨウゴ</t>
    </rPh>
    <rPh sb="19" eb="21">
      <t>シュウカン</t>
    </rPh>
    <rPh sb="21" eb="23">
      <t>イナイ</t>
    </rPh>
    <rPh sb="24" eb="26">
      <t>ダイガク</t>
    </rPh>
    <rPh sb="27" eb="29">
      <t>ノウニュウ</t>
    </rPh>
    <rPh sb="29" eb="30">
      <t>ネガ</t>
    </rPh>
    <phoneticPr fontId="1"/>
  </si>
  <si>
    <t>月</t>
    <rPh sb="0" eb="1">
      <t>ガツ</t>
    </rPh>
    <phoneticPr fontId="1"/>
  </si>
  <si>
    <t>使用責任者</t>
    <rPh sb="0" eb="2">
      <t>シヨウ</t>
    </rPh>
    <rPh sb="2" eb="5">
      <t>セキニンシャ</t>
    </rPh>
    <phoneticPr fontId="1"/>
  </si>
  <si>
    <t>使用料請求先</t>
    <rPh sb="0" eb="3">
      <t>シヨウリョウ</t>
    </rPh>
    <rPh sb="3" eb="5">
      <t>セイキュウ</t>
    </rPh>
    <rPh sb="5" eb="6">
      <t>サキ</t>
    </rPh>
    <phoneticPr fontId="1"/>
  </si>
  <si>
    <t>（使用責任者と異なる場合は必ずご記入ください）</t>
    <rPh sb="1" eb="3">
      <t>シヨウ</t>
    </rPh>
    <rPh sb="3" eb="6">
      <t>セキニンシャ</t>
    </rPh>
    <rPh sb="7" eb="8">
      <t>コト</t>
    </rPh>
    <rPh sb="10" eb="12">
      <t>バアイ</t>
    </rPh>
    <rPh sb="13" eb="14">
      <t>カナラ</t>
    </rPh>
    <rPh sb="16" eb="18">
      <t>キニュウ</t>
    </rPh>
    <phoneticPr fontId="1"/>
  </si>
  <si>
    <t>〒</t>
    <phoneticPr fontId="1"/>
  </si>
  <si>
    <t>印</t>
    <rPh sb="0" eb="1">
      <t>イン</t>
    </rPh>
    <phoneticPr fontId="1"/>
  </si>
  <si>
    <t>担当者</t>
    <rPh sb="0" eb="3">
      <t>タントウシャ</t>
    </rPh>
    <phoneticPr fontId="1"/>
  </si>
  <si>
    <t>区分</t>
    <rPh sb="0" eb="2">
      <t>クブン</t>
    </rPh>
    <phoneticPr fontId="1"/>
  </si>
  <si>
    <t>学内</t>
    <rPh sb="0" eb="2">
      <t>ガクナイ</t>
    </rPh>
    <phoneticPr fontId="1"/>
  </si>
  <si>
    <t>学外</t>
    <rPh sb="0" eb="2">
      <t>ガクガイ</t>
    </rPh>
    <phoneticPr fontId="1"/>
  </si>
  <si>
    <t>※以下、大学記入</t>
    <rPh sb="1" eb="3">
      <t>イカ</t>
    </rPh>
    <rPh sb="4" eb="6">
      <t>ダイガク</t>
    </rPh>
    <rPh sb="6" eb="8">
      <t>キニュウ</t>
    </rPh>
    <phoneticPr fontId="1"/>
  </si>
  <si>
    <t>教職員</t>
    <rPh sb="0" eb="3">
      <t>キョウショクイン</t>
    </rPh>
    <phoneticPr fontId="1"/>
  </si>
  <si>
    <t>学会</t>
    <rPh sb="0" eb="2">
      <t>ガッカイ</t>
    </rPh>
    <phoneticPr fontId="1"/>
  </si>
  <si>
    <t>学生</t>
    <rPh sb="0" eb="2">
      <t>ガクセイ</t>
    </rPh>
    <phoneticPr fontId="1"/>
  </si>
  <si>
    <t>（</t>
    <phoneticPr fontId="1"/>
  </si>
  <si>
    <t>使用料金</t>
    <rPh sb="0" eb="2">
      <t>シヨウ</t>
    </rPh>
    <rPh sb="2" eb="4">
      <t>リョウキン</t>
    </rPh>
    <phoneticPr fontId="1"/>
  </si>
  <si>
    <t>（</t>
    <phoneticPr fontId="1"/>
  </si>
  <si>
    <t>許可</t>
    <rPh sb="0" eb="2">
      <t>キョカ</t>
    </rPh>
    <phoneticPr fontId="1"/>
  </si>
  <si>
    <t>不許可</t>
    <rPh sb="0" eb="3">
      <t>フキョカ</t>
    </rPh>
    <phoneticPr fontId="1"/>
  </si>
  <si>
    <t>課長</t>
    <rPh sb="0" eb="2">
      <t>カチョウ</t>
    </rPh>
    <phoneticPr fontId="1"/>
  </si>
  <si>
    <t>課長補佐</t>
    <rPh sb="0" eb="2">
      <t>カチョウ</t>
    </rPh>
    <rPh sb="2" eb="4">
      <t>ホサ</t>
    </rPh>
    <phoneticPr fontId="1"/>
  </si>
  <si>
    <t>係長</t>
    <rPh sb="0" eb="2">
      <t>カカリチョウ</t>
    </rPh>
    <phoneticPr fontId="1"/>
  </si>
  <si>
    <t>使用日時は準備期間も含めてください。
費用算出は開会・閉会日時で起算します。</t>
    <rPh sb="0" eb="2">
      <t>シヨウ</t>
    </rPh>
    <rPh sb="2" eb="4">
      <t>ニチジ</t>
    </rPh>
    <rPh sb="5" eb="7">
      <t>ジュンビ</t>
    </rPh>
    <rPh sb="7" eb="9">
      <t>キカン</t>
    </rPh>
    <rPh sb="10" eb="11">
      <t>フク</t>
    </rPh>
    <rPh sb="19" eb="21">
      <t>ヒヨウ</t>
    </rPh>
    <rPh sb="21" eb="23">
      <t>サンシュツ</t>
    </rPh>
    <rPh sb="24" eb="26">
      <t>カイカイ</t>
    </rPh>
    <rPh sb="27" eb="29">
      <t>ヘイカイ</t>
    </rPh>
    <rPh sb="29" eb="31">
      <t>ニチジ</t>
    </rPh>
    <rPh sb="32" eb="34">
      <t>キサン</t>
    </rPh>
    <phoneticPr fontId="1"/>
  </si>
  <si>
    <t>円／ｈ×</t>
    <rPh sb="0" eb="1">
      <t>エン</t>
    </rPh>
    <phoneticPr fontId="1"/>
  </si>
  <si>
    <t>見積書</t>
    <rPh sb="0" eb="3">
      <t>ミツモリショ</t>
    </rPh>
    <phoneticPr fontId="1"/>
  </si>
  <si>
    <t>団体名:</t>
    <rPh sb="0" eb="2">
      <t>ダンタイ</t>
    </rPh>
    <rPh sb="2" eb="3">
      <t>メイ</t>
    </rPh>
    <phoneticPr fontId="1"/>
  </si>
  <si>
    <t>氏名:</t>
    <rPh sb="0" eb="2">
      <t>シメイ</t>
    </rPh>
    <phoneticPr fontId="1"/>
  </si>
  <si>
    <t>電話:</t>
    <rPh sb="0" eb="2">
      <t>デンワ</t>
    </rPh>
    <phoneticPr fontId="1"/>
  </si>
  <si>
    <t>〒028-3694</t>
    <phoneticPr fontId="1"/>
  </si>
  <si>
    <t>下記の通り見積致します。</t>
    <rPh sb="0" eb="2">
      <t>カキ</t>
    </rPh>
    <rPh sb="3" eb="4">
      <t>トオ</t>
    </rPh>
    <rPh sb="5" eb="7">
      <t>ミツ</t>
    </rPh>
    <rPh sb="7" eb="8">
      <t>イタ</t>
    </rPh>
    <phoneticPr fontId="1"/>
  </si>
  <si>
    <t>（岩手医科大学矢巾キャンパス災害時地域医療支援教育センター施設使用料として）</t>
    <rPh sb="1" eb="3">
      <t>イワテ</t>
    </rPh>
    <rPh sb="3" eb="5">
      <t>イカ</t>
    </rPh>
    <rPh sb="5" eb="7">
      <t>ダイガク</t>
    </rPh>
    <rPh sb="7" eb="9">
      <t>ヤハバ</t>
    </rPh>
    <rPh sb="14" eb="16">
      <t>サイガイ</t>
    </rPh>
    <rPh sb="16" eb="17">
      <t>ジ</t>
    </rPh>
    <rPh sb="17" eb="19">
      <t>チイキ</t>
    </rPh>
    <rPh sb="19" eb="21">
      <t>イリョウ</t>
    </rPh>
    <rPh sb="21" eb="23">
      <t>シエン</t>
    </rPh>
    <rPh sb="23" eb="25">
      <t>キョウイク</t>
    </rPh>
    <rPh sb="29" eb="31">
      <t>シセツ</t>
    </rPh>
    <rPh sb="31" eb="33">
      <t>シヨウ</t>
    </rPh>
    <rPh sb="33" eb="34">
      <t>リョウ</t>
    </rPh>
    <phoneticPr fontId="1"/>
  </si>
  <si>
    <t>利用施設</t>
    <rPh sb="0" eb="2">
      <t>リヨウ</t>
    </rPh>
    <rPh sb="2" eb="4">
      <t>シセツ</t>
    </rPh>
    <phoneticPr fontId="1"/>
  </si>
  <si>
    <t>使用予定日時</t>
    <rPh sb="0" eb="2">
      <t>シヨウ</t>
    </rPh>
    <rPh sb="2" eb="4">
      <t>ヨテイ</t>
    </rPh>
    <rPh sb="4" eb="6">
      <t>ニチジ</t>
    </rPh>
    <phoneticPr fontId="1"/>
  </si>
  <si>
    <t>使用終了日時</t>
    <rPh sb="0" eb="2">
      <t>シヨウ</t>
    </rPh>
    <rPh sb="2" eb="4">
      <t>シュウリョウ</t>
    </rPh>
    <rPh sb="4" eb="6">
      <t>ニチジ</t>
    </rPh>
    <phoneticPr fontId="1"/>
  </si>
  <si>
    <t>使用開始日時</t>
    <rPh sb="0" eb="2">
      <t>シヨウ</t>
    </rPh>
    <rPh sb="2" eb="4">
      <t>カイシ</t>
    </rPh>
    <rPh sb="4" eb="6">
      <t>ニチジ</t>
    </rPh>
    <phoneticPr fontId="1"/>
  </si>
  <si>
    <t>１Ｆ：</t>
    <phoneticPr fontId="1"/>
  </si>
  <si>
    <t>３Ｆ：</t>
    <phoneticPr fontId="1"/>
  </si>
  <si>
    <t>デブリーフィングルーム１</t>
    <phoneticPr fontId="1"/>
  </si>
  <si>
    <t>デブリーフィングルーム２</t>
    <phoneticPr fontId="1"/>
  </si>
  <si>
    <t>デブリーフィングルーム３</t>
  </si>
  <si>
    <t>デブリーフィングルーム４</t>
  </si>
  <si>
    <t>デブリーフィングルーム５</t>
  </si>
  <si>
    <t>デブリーフィングルーム６</t>
  </si>
  <si>
    <t>使用
時間</t>
    <rPh sb="0" eb="2">
      <t>シヨウ</t>
    </rPh>
    <rPh sb="3" eb="5">
      <t>ジカン</t>
    </rPh>
    <phoneticPr fontId="1"/>
  </si>
  <si>
    <t>備考</t>
    <rPh sb="0" eb="2">
      <t>ビコウ</t>
    </rPh>
    <phoneticPr fontId="1"/>
  </si>
  <si>
    <t>ｈ</t>
    <phoneticPr fontId="1"/>
  </si>
  <si>
    <t>使用時間：</t>
    <rPh sb="0" eb="2">
      <t>シヨウ</t>
    </rPh>
    <rPh sb="2" eb="4">
      <t>ジカン</t>
    </rPh>
    <phoneticPr fontId="1"/>
  </si>
  <si>
    <t>単価
（税抜）</t>
    <rPh sb="0" eb="2">
      <t>タンカ</t>
    </rPh>
    <rPh sb="4" eb="5">
      <t>ゼイ</t>
    </rPh>
    <rPh sb="5" eb="6">
      <t>ヌ</t>
    </rPh>
    <phoneticPr fontId="1"/>
  </si>
  <si>
    <t>見積金額合計（税込）</t>
    <rPh sb="0" eb="2">
      <t>ミツモリ</t>
    </rPh>
    <rPh sb="2" eb="4">
      <t>キンガク</t>
    </rPh>
    <rPh sb="4" eb="6">
      <t>ゴウケイ</t>
    </rPh>
    <rPh sb="7" eb="9">
      <t>ゼイコ</t>
    </rPh>
    <phoneticPr fontId="1"/>
  </si>
  <si>
    <t>金額
（税抜）</t>
    <rPh sb="0" eb="2">
      <t>キンガク</t>
    </rPh>
    <rPh sb="4" eb="5">
      <t>ゼイ</t>
    </rPh>
    <rPh sb="5" eb="6">
      <t>ヌ</t>
    </rPh>
    <phoneticPr fontId="1"/>
  </si>
  <si>
    <t>h</t>
    <phoneticPr fontId="1"/>
  </si>
  <si>
    <t>昼食休憩の除外：</t>
    <rPh sb="0" eb="2">
      <t>チュウショク</t>
    </rPh>
    <rPh sb="2" eb="4">
      <t>キュウケイ</t>
    </rPh>
    <rPh sb="5" eb="7">
      <t>ジョガイ</t>
    </rPh>
    <phoneticPr fontId="1"/>
  </si>
  <si>
    <t>終了日時－開会日時：</t>
    <rPh sb="0" eb="2">
      <t>シュウリョウ</t>
    </rPh>
    <rPh sb="2" eb="4">
      <t>ニチジ</t>
    </rPh>
    <rPh sb="5" eb="7">
      <t>カイカイ</t>
    </rPh>
    <rPh sb="7" eb="9">
      <t>ニチジ</t>
    </rPh>
    <phoneticPr fontId="1"/>
  </si>
  <si>
    <t>小  計</t>
    <rPh sb="0" eb="1">
      <t>ショウ</t>
    </rPh>
    <rPh sb="3" eb="4">
      <t>ケイ</t>
    </rPh>
    <phoneticPr fontId="1"/>
  </si>
  <si>
    <t>消 費 税</t>
    <rPh sb="0" eb="1">
      <t>ショウ</t>
    </rPh>
    <rPh sb="2" eb="3">
      <t>ヒ</t>
    </rPh>
    <rPh sb="4" eb="5">
      <t>ゼイ</t>
    </rPh>
    <phoneticPr fontId="1"/>
  </si>
  <si>
    <t>災害時地域医療支援教育センター</t>
    <rPh sb="0" eb="2">
      <t>サイガイ</t>
    </rPh>
    <rPh sb="2" eb="3">
      <t>ジ</t>
    </rPh>
    <rPh sb="3" eb="5">
      <t>チイキ</t>
    </rPh>
    <rPh sb="5" eb="7">
      <t>イリョウ</t>
    </rPh>
    <rPh sb="7" eb="9">
      <t>シエン</t>
    </rPh>
    <rPh sb="9" eb="11">
      <t>キョウイク</t>
    </rPh>
    <phoneticPr fontId="1"/>
  </si>
  <si>
    <t>カンファランスルーム</t>
    <phoneticPr fontId="1"/>
  </si>
  <si>
    <t>氏　名：</t>
    <rPh sb="0" eb="1">
      <t>シ</t>
    </rPh>
    <rPh sb="2" eb="3">
      <t>メイ</t>
    </rPh>
    <phoneticPr fontId="1"/>
  </si>
  <si>
    <t>電　話：</t>
    <rPh sb="0" eb="1">
      <t>デン</t>
    </rPh>
    <rPh sb="2" eb="3">
      <t>ハナシ</t>
    </rPh>
    <phoneticPr fontId="1"/>
  </si>
  <si>
    <t>メール：</t>
    <phoneticPr fontId="1"/>
  </si>
  <si>
    <t>担
当
者</t>
    <rPh sb="0" eb="1">
      <t>タン</t>
    </rPh>
    <rPh sb="2" eb="3">
      <t>トウ</t>
    </rPh>
    <rPh sb="4" eb="5">
      <t>シャ</t>
    </rPh>
    <phoneticPr fontId="1"/>
  </si>
  <si>
    <t>センター長</t>
    <rPh sb="4" eb="5">
      <t>チョウ</t>
    </rPh>
    <phoneticPr fontId="1"/>
  </si>
  <si>
    <t>住　所:</t>
    <rPh sb="0" eb="1">
      <t>ジュウ</t>
    </rPh>
    <rPh sb="2" eb="3">
      <t>ショ</t>
    </rPh>
    <phoneticPr fontId="1"/>
  </si>
  <si>
    <t>担
当
者</t>
    <rPh sb="0" eb="1">
      <t>タン</t>
    </rPh>
    <rPh sb="2" eb="3">
      <t>トウ</t>
    </rPh>
    <rPh sb="4" eb="5">
      <t>シャ</t>
    </rPh>
    <phoneticPr fontId="1"/>
  </si>
  <si>
    <t>―</t>
    <phoneticPr fontId="1"/>
  </si>
  <si>
    <t>（税込）</t>
    <rPh sb="1" eb="3">
      <t>ゼイコ</t>
    </rPh>
    <phoneticPr fontId="1"/>
  </si>
  <si>
    <t>冷暖房：</t>
    <rPh sb="0" eb="3">
      <t>レイダンボウ</t>
    </rPh>
    <phoneticPr fontId="1"/>
  </si>
  <si>
    <t>使用する</t>
    <rPh sb="0" eb="2">
      <t>シヨウ</t>
    </rPh>
    <phoneticPr fontId="1"/>
  </si>
  <si>
    <t>機器室</t>
    <rPh sb="0" eb="2">
      <t>キキ</t>
    </rPh>
    <rPh sb="2" eb="3">
      <t>シツ</t>
    </rPh>
    <phoneticPr fontId="1"/>
  </si>
  <si>
    <t>請求書</t>
    <rPh sb="0" eb="3">
      <t>セイキュウショ</t>
    </rPh>
    <phoneticPr fontId="1"/>
  </si>
  <si>
    <t>下記の通り、岩手医科大学災害時地域医療支援教育センター施設使用料としてご請求致します。</t>
    <rPh sb="0" eb="2">
      <t>カキ</t>
    </rPh>
    <rPh sb="3" eb="4">
      <t>トオ</t>
    </rPh>
    <rPh sb="6" eb="8">
      <t>イワテ</t>
    </rPh>
    <rPh sb="8" eb="10">
      <t>イカ</t>
    </rPh>
    <rPh sb="10" eb="12">
      <t>ダイガク</t>
    </rPh>
    <rPh sb="12" eb="14">
      <t>サイガイ</t>
    </rPh>
    <rPh sb="14" eb="15">
      <t>ジ</t>
    </rPh>
    <rPh sb="15" eb="17">
      <t>チイキ</t>
    </rPh>
    <rPh sb="17" eb="19">
      <t>イリョウ</t>
    </rPh>
    <rPh sb="19" eb="21">
      <t>シエン</t>
    </rPh>
    <rPh sb="21" eb="23">
      <t>キョウイク</t>
    </rPh>
    <rPh sb="27" eb="29">
      <t>シセツ</t>
    </rPh>
    <rPh sb="29" eb="31">
      <t>シヨウ</t>
    </rPh>
    <rPh sb="31" eb="32">
      <t>リョウ</t>
    </rPh>
    <rPh sb="36" eb="38">
      <t>セイキュウ</t>
    </rPh>
    <rPh sb="38" eb="39">
      <t>イタ</t>
    </rPh>
    <phoneticPr fontId="1"/>
  </si>
  <si>
    <t>※12:00~13:00の1時間は昼食休憩として使用時間より除外しています。</t>
    <rPh sb="14" eb="16">
      <t>ジカン</t>
    </rPh>
    <rPh sb="17" eb="19">
      <t>チュウショク</t>
    </rPh>
    <rPh sb="19" eb="21">
      <t>キュウケイ</t>
    </rPh>
    <rPh sb="24" eb="26">
      <t>シヨウ</t>
    </rPh>
    <rPh sb="26" eb="28">
      <t>ジカン</t>
    </rPh>
    <rPh sb="30" eb="32">
      <t>ジョガイ</t>
    </rPh>
    <phoneticPr fontId="1"/>
  </si>
  <si>
    <t>【振込先】</t>
    <rPh sb="1" eb="3">
      <t>フリコミ</t>
    </rPh>
    <rPh sb="3" eb="4">
      <t>サキ</t>
    </rPh>
    <phoneticPr fontId="1"/>
  </si>
  <si>
    <t>　</t>
    <phoneticPr fontId="1"/>
  </si>
  <si>
    <t>岩手銀行本町支店</t>
    <rPh sb="0" eb="2">
      <t>イワテ</t>
    </rPh>
    <rPh sb="2" eb="4">
      <t>ギンコウ</t>
    </rPh>
    <rPh sb="4" eb="6">
      <t>ホンチョウ</t>
    </rPh>
    <rPh sb="6" eb="8">
      <t>シテン</t>
    </rPh>
    <phoneticPr fontId="1"/>
  </si>
  <si>
    <t>普通預金口座</t>
    <rPh sb="0" eb="2">
      <t>フツウ</t>
    </rPh>
    <rPh sb="2" eb="4">
      <t>ヨキン</t>
    </rPh>
    <rPh sb="4" eb="6">
      <t>コウザ</t>
    </rPh>
    <phoneticPr fontId="1"/>
  </si>
  <si>
    <t>口座番号</t>
    <rPh sb="0" eb="2">
      <t>コウザ</t>
    </rPh>
    <rPh sb="2" eb="4">
      <t>バンゴウ</t>
    </rPh>
    <phoneticPr fontId="1"/>
  </si>
  <si>
    <t>０１８６４３２</t>
    <phoneticPr fontId="1"/>
  </si>
  <si>
    <t>口座名義</t>
    <rPh sb="0" eb="2">
      <t>コウザ</t>
    </rPh>
    <rPh sb="2" eb="4">
      <t>メイギ</t>
    </rPh>
    <phoneticPr fontId="1"/>
  </si>
  <si>
    <t>学校法人　岩手医科大学　理事長　小川　彰</t>
    <rPh sb="0" eb="1">
      <t>ガッコウ</t>
    </rPh>
    <rPh sb="1" eb="3">
      <t>ホウジン</t>
    </rPh>
    <rPh sb="4" eb="6">
      <t>イワテ</t>
    </rPh>
    <rPh sb="6" eb="8">
      <t>イカ</t>
    </rPh>
    <rPh sb="8" eb="10">
      <t>ダイガク</t>
    </rPh>
    <rPh sb="11" eb="14">
      <t>リジチョウ</t>
    </rPh>
    <rPh sb="15" eb="17">
      <t>オガワ</t>
    </rPh>
    <rPh sb="18" eb="19">
      <t>アキラ</t>
    </rPh>
    <phoneticPr fontId="1"/>
  </si>
  <si>
    <t>【摘要】</t>
    <rPh sb="1" eb="3">
      <t>テキヨウ</t>
    </rPh>
    <phoneticPr fontId="1"/>
  </si>
  <si>
    <t>◆本請求書到着後、一週間以内にお振込みくださいますようお願いいたします。</t>
    <rPh sb="1" eb="2">
      <t>ホン</t>
    </rPh>
    <rPh sb="2" eb="5">
      <t>セイキュウショ</t>
    </rPh>
    <rPh sb="5" eb="7">
      <t>トウチャク</t>
    </rPh>
    <rPh sb="7" eb="8">
      <t>ゴ</t>
    </rPh>
    <rPh sb="9" eb="12">
      <t>イッシュウカン</t>
    </rPh>
    <rPh sb="12" eb="14">
      <t>イナイ</t>
    </rPh>
    <rPh sb="16" eb="18">
      <t>フリコ</t>
    </rPh>
    <rPh sb="28" eb="29">
      <t>ネガ</t>
    </rPh>
    <phoneticPr fontId="1"/>
  </si>
  <si>
    <t>◆振込手数料は利用者負担でお願いいたします。</t>
    <rPh sb="1" eb="3">
      <t>フリコミ</t>
    </rPh>
    <rPh sb="3" eb="6">
      <t>テスウリョウ</t>
    </rPh>
    <rPh sb="7" eb="10">
      <t>リヨウシャ</t>
    </rPh>
    <rPh sb="10" eb="12">
      <t>フタン</t>
    </rPh>
    <rPh sb="14" eb="15">
      <t>ネガ</t>
    </rPh>
    <phoneticPr fontId="1"/>
  </si>
  <si>
    <t>◆金融機関への振込依頼書、払込受領書をもって領収書にかえさせていただきます。</t>
    <rPh sb="1" eb="3">
      <t>キンユウ</t>
    </rPh>
    <rPh sb="3" eb="5">
      <t>キカン</t>
    </rPh>
    <rPh sb="7" eb="9">
      <t>フリコミ</t>
    </rPh>
    <rPh sb="9" eb="12">
      <t>イライショ</t>
    </rPh>
    <rPh sb="13" eb="15">
      <t>ハライコミ</t>
    </rPh>
    <rPh sb="15" eb="18">
      <t>ジュリョウショ</t>
    </rPh>
    <rPh sb="22" eb="25">
      <t>リョウシュウショ</t>
    </rPh>
    <phoneticPr fontId="1"/>
  </si>
  <si>
    <t>3F東側（エレベーター側）</t>
    <rPh sb="2" eb="4">
      <t>ヒガシガワ</t>
    </rPh>
    <rPh sb="11" eb="12">
      <t>ガワ</t>
    </rPh>
    <phoneticPr fontId="1"/>
  </si>
  <si>
    <t>3F西側（看護学部側）</t>
    <rPh sb="2" eb="3">
      <t>ニシ</t>
    </rPh>
    <rPh sb="3" eb="4">
      <t>ガワ</t>
    </rPh>
    <rPh sb="5" eb="7">
      <t>カンゴ</t>
    </rPh>
    <rPh sb="7" eb="9">
      <t>ガクブ</t>
    </rPh>
    <rPh sb="9" eb="10">
      <t>ガワ</t>
    </rPh>
    <phoneticPr fontId="1"/>
  </si>
  <si>
    <t>【学内限定】</t>
    <rPh sb="1" eb="3">
      <t>ガクナイ</t>
    </rPh>
    <rPh sb="3" eb="5">
      <t>ゲンテイ</t>
    </rPh>
    <phoneticPr fontId="1"/>
  </si>
  <si>
    <t>No.</t>
    <phoneticPr fontId="1"/>
  </si>
  <si>
    <t>使用開始日</t>
    <rPh sb="0" eb="2">
      <t>シヨウ</t>
    </rPh>
    <rPh sb="2" eb="4">
      <t>カイシ</t>
    </rPh>
    <rPh sb="4" eb="5">
      <t>ビ</t>
    </rPh>
    <phoneticPr fontId="1"/>
  </si>
  <si>
    <t>使用開始時間</t>
    <rPh sb="0" eb="2">
      <t>シヨウ</t>
    </rPh>
    <rPh sb="2" eb="4">
      <t>カイシ</t>
    </rPh>
    <rPh sb="4" eb="6">
      <t>ジカン</t>
    </rPh>
    <phoneticPr fontId="1"/>
  </si>
  <si>
    <t>使用終了日</t>
    <rPh sb="0" eb="2">
      <t>シヨウ</t>
    </rPh>
    <rPh sb="2" eb="5">
      <t>シュウリョウビ</t>
    </rPh>
    <phoneticPr fontId="1"/>
  </si>
  <si>
    <t>使用終了時間</t>
    <rPh sb="0" eb="2">
      <t>シヨウ</t>
    </rPh>
    <rPh sb="2" eb="4">
      <t>シュウリョウ</t>
    </rPh>
    <rPh sb="4" eb="6">
      <t>ジカン</t>
    </rPh>
    <phoneticPr fontId="1"/>
  </si>
  <si>
    <t>開会時間</t>
    <rPh sb="0" eb="2">
      <t>カイカイ</t>
    </rPh>
    <rPh sb="2" eb="4">
      <t>ジカン</t>
    </rPh>
    <phoneticPr fontId="1"/>
  </si>
  <si>
    <t>閉会時間</t>
    <rPh sb="0" eb="2">
      <t>ヘイカイ</t>
    </rPh>
    <rPh sb="2" eb="4">
      <t>ジカン</t>
    </rPh>
    <phoneticPr fontId="1"/>
  </si>
  <si>
    <t>デブリーフィングルーム</t>
    <phoneticPr fontId="1"/>
  </si>
  <si>
    <t>災害シミュレーション室</t>
    <rPh sb="0" eb="2">
      <t>サイガイ</t>
    </rPh>
    <rPh sb="10" eb="11">
      <t>シツ</t>
    </rPh>
    <phoneticPr fontId="1"/>
  </si>
  <si>
    <t>模擬手術室</t>
    <rPh sb="0" eb="2">
      <t>モギ</t>
    </rPh>
    <rPh sb="2" eb="5">
      <t>シュジュツシツ</t>
    </rPh>
    <phoneticPr fontId="1"/>
  </si>
  <si>
    <t>模擬ICU室</t>
    <rPh sb="0" eb="2">
      <t>モギ</t>
    </rPh>
    <rPh sb="5" eb="6">
      <t>シツ</t>
    </rPh>
    <phoneticPr fontId="1"/>
  </si>
  <si>
    <t>カンファランスルーム</t>
    <phoneticPr fontId="1"/>
  </si>
  <si>
    <t>準備期間も含めた時間となります。</t>
    <rPh sb="0" eb="2">
      <t>ジュンビ</t>
    </rPh>
    <rPh sb="2" eb="4">
      <t>キカン</t>
    </rPh>
    <rPh sb="5" eb="6">
      <t>フク</t>
    </rPh>
    <rPh sb="8" eb="10">
      <t>ジカン</t>
    </rPh>
    <phoneticPr fontId="1"/>
  </si>
  <si>
    <t>入力の際は
17:00
の様に記載してください</t>
    <rPh sb="0" eb="2">
      <t>ニュウリョク</t>
    </rPh>
    <rPh sb="3" eb="4">
      <t>サイ</t>
    </rPh>
    <rPh sb="13" eb="14">
      <t>ヨウ</t>
    </rPh>
    <rPh sb="15" eb="17">
      <t>キサイ</t>
    </rPh>
    <phoneticPr fontId="1"/>
  </si>
  <si>
    <t>例）</t>
    <rPh sb="0" eb="1">
      <t>レイ</t>
    </rPh>
    <phoneticPr fontId="1"/>
  </si>
  <si>
    <t>入力の際は
2020/1/1
の様に記載すると、
下記の例のように
表示されます</t>
    <rPh sb="0" eb="2">
      <t>ニュウリョク</t>
    </rPh>
    <rPh sb="3" eb="4">
      <t>サイ</t>
    </rPh>
    <rPh sb="16" eb="17">
      <t>ヨウ</t>
    </rPh>
    <rPh sb="18" eb="20">
      <t>キサイ</t>
    </rPh>
    <rPh sb="25" eb="27">
      <t>カキ</t>
    </rPh>
    <rPh sb="28" eb="29">
      <t>レイ</t>
    </rPh>
    <rPh sb="34" eb="36">
      <t>ヒョウジ</t>
    </rPh>
    <phoneticPr fontId="1"/>
  </si>
  <si>
    <t>〇</t>
  </si>
  <si>
    <t>施設使用日程一覧表</t>
    <rPh sb="0" eb="2">
      <t>シセツ</t>
    </rPh>
    <rPh sb="2" eb="4">
      <t>シヨウ</t>
    </rPh>
    <rPh sb="4" eb="6">
      <t>ニッテイ</t>
    </rPh>
    <rPh sb="6" eb="8">
      <t>イチラン</t>
    </rPh>
    <rPh sb="8" eb="9">
      <t>ヒョウ</t>
    </rPh>
    <phoneticPr fontId="1"/>
  </si>
  <si>
    <t>使用目的</t>
    <rPh sb="0" eb="2">
      <t>シヨウ</t>
    </rPh>
    <rPh sb="2" eb="4">
      <t>モクテキ</t>
    </rPh>
    <phoneticPr fontId="1"/>
  </si>
  <si>
    <t>『施設使用日程一覧表』に記載</t>
    <rPh sb="1" eb="3">
      <t>シセツ</t>
    </rPh>
    <rPh sb="3" eb="5">
      <t>シヨウ</t>
    </rPh>
    <rPh sb="5" eb="7">
      <t>ニッテイ</t>
    </rPh>
    <rPh sb="7" eb="9">
      <t>イチラン</t>
    </rPh>
    <rPh sb="9" eb="10">
      <t>ヒョウ</t>
    </rPh>
    <rPh sb="12" eb="14">
      <t>キサイ</t>
    </rPh>
    <phoneticPr fontId="1"/>
  </si>
  <si>
    <t>冷暖房</t>
    <rPh sb="0" eb="3">
      <t>レイダンボウ</t>
    </rPh>
    <phoneticPr fontId="1"/>
  </si>
  <si>
    <t>東側（エレベーター側）</t>
    <rPh sb="0" eb="2">
      <t>ヒガシガワ</t>
    </rPh>
    <rPh sb="9" eb="10">
      <t>ガワ</t>
    </rPh>
    <phoneticPr fontId="1"/>
  </si>
  <si>
    <t>西側（看護学部側）</t>
    <rPh sb="0" eb="2">
      <t>ニシガワ</t>
    </rPh>
    <rPh sb="3" eb="5">
      <t>カンゴ</t>
    </rPh>
    <rPh sb="5" eb="7">
      <t>ガクブ</t>
    </rPh>
    <rPh sb="7" eb="8">
      <t>ガワ</t>
    </rPh>
    <phoneticPr fontId="1"/>
  </si>
  <si>
    <t>玄関開錠</t>
    <rPh sb="0" eb="2">
      <t>ゲンカン</t>
    </rPh>
    <rPh sb="2" eb="4">
      <t>カイジョウ</t>
    </rPh>
    <phoneticPr fontId="1"/>
  </si>
  <si>
    <t>フロア電子錠
開錠</t>
    <rPh sb="3" eb="5">
      <t>デンシ</t>
    </rPh>
    <rPh sb="5" eb="6">
      <t>ジョウ</t>
    </rPh>
    <rPh sb="7" eb="9">
      <t>カイジョウ</t>
    </rPh>
    <phoneticPr fontId="1"/>
  </si>
  <si>
    <t>申請日</t>
    <rPh sb="0" eb="2">
      <t>シンセイ</t>
    </rPh>
    <rPh sb="2" eb="3">
      <t>ビ</t>
    </rPh>
    <phoneticPr fontId="1"/>
  </si>
  <si>
    <t>５.集合予定人数</t>
    <rPh sb="2" eb="4">
      <t>シュウゴウ</t>
    </rPh>
    <rPh sb="4" eb="6">
      <t>ヨテイ</t>
    </rPh>
    <rPh sb="6" eb="8">
      <t>ニンズウ</t>
    </rPh>
    <phoneticPr fontId="1"/>
  </si>
  <si>
    <t>６.備考</t>
    <rPh sb="2" eb="4">
      <t>ビコウ</t>
    </rPh>
    <phoneticPr fontId="1"/>
  </si>
  <si>
    <t>４.主催者</t>
    <rPh sb="2" eb="5">
      <t>シュサイシャ</t>
    </rPh>
    <phoneticPr fontId="1"/>
  </si>
  <si>
    <t>３.使用目的</t>
    <rPh sb="2" eb="4">
      <t>シヨウ</t>
    </rPh>
    <rPh sb="4" eb="6">
      <t>モクテキ</t>
    </rPh>
    <phoneticPr fontId="1"/>
  </si>
  <si>
    <t>２.使用日時</t>
    <rPh sb="2" eb="4">
      <t>シヨウ</t>
    </rPh>
    <rPh sb="4" eb="6">
      <t>ニチジ</t>
    </rPh>
    <phoneticPr fontId="1"/>
  </si>
  <si>
    <t>１.使用施設名</t>
    <rPh sb="2" eb="4">
      <t>シヨウ</t>
    </rPh>
    <rPh sb="4" eb="6">
      <t>シセツ</t>
    </rPh>
    <rPh sb="6" eb="7">
      <t>メイ</t>
    </rPh>
    <phoneticPr fontId="1"/>
  </si>
  <si>
    <t>総括課長</t>
    <rPh sb="0" eb="2">
      <t>ソウカツ</t>
    </rPh>
    <rPh sb="2" eb="4">
      <t>カチョウ</t>
    </rPh>
    <phoneticPr fontId="1"/>
  </si>
  <si>
    <t>担当課長</t>
    <rPh sb="0" eb="2">
      <t>タントウ</t>
    </rPh>
    <rPh sb="2" eb="4">
      <t>カチョウ</t>
    </rPh>
    <phoneticPr fontId="1"/>
  </si>
  <si>
    <t>請求金額合計（税込）</t>
    <rPh sb="0" eb="2">
      <t>セイキュウ</t>
    </rPh>
    <rPh sb="2" eb="4">
      <t>キンガク</t>
    </rPh>
    <rPh sb="4" eb="6">
      <t>ゴウケイ</t>
    </rPh>
    <rPh sb="7" eb="9">
      <t>ゼイコ</t>
    </rPh>
    <phoneticPr fontId="1"/>
  </si>
  <si>
    <t>登録番号　T4400005000752</t>
    <rPh sb="0" eb="4">
      <t>トウロクバンゴウ</t>
    </rPh>
    <phoneticPr fontId="1"/>
  </si>
  <si>
    <t>以上</t>
    <rPh sb="0" eb="2">
      <t>イジョウ</t>
    </rPh>
    <phoneticPr fontId="1"/>
  </si>
  <si>
    <t>【担当】</t>
    <rPh sb="1" eb="3">
      <t>タントウ</t>
    </rPh>
    <phoneticPr fontId="1"/>
  </si>
  <si>
    <t>学務部全学教育企画課医学研修係</t>
    <rPh sb="0" eb="3">
      <t>ガクムブ</t>
    </rPh>
    <rPh sb="3" eb="10">
      <t>ゼンガクキョウイクキカクカ</t>
    </rPh>
    <rPh sb="10" eb="15">
      <t>イガクケンシュウカカリ</t>
    </rPh>
    <phoneticPr fontId="1"/>
  </si>
  <si>
    <t>TEL.　019-651-5111（内線5570/5564）</t>
    <rPh sb="18" eb="20">
      <t>ナイセン</t>
    </rPh>
    <phoneticPr fontId="1"/>
  </si>
  <si>
    <t>FAX.　019-611-0876</t>
    <phoneticPr fontId="1"/>
  </si>
  <si>
    <t>岩手医科大学　災害時地域医療支援教育センター</t>
    <rPh sb="0" eb="6">
      <t>イワテイカダイガク</t>
    </rPh>
    <rPh sb="7" eb="14">
      <t>サイガイジチイキイリョウ</t>
    </rPh>
    <rPh sb="14" eb="18">
      <t>シエンキョウイク</t>
    </rPh>
    <phoneticPr fontId="1"/>
  </si>
  <si>
    <t>Mail. saigai@j.iwate-med.ac.jp</t>
    <phoneticPr fontId="1"/>
  </si>
  <si>
    <t>岩手県紫波郡矢巾町医大通1丁目1番1号</t>
    <rPh sb="0" eb="3">
      <t>イワテケン</t>
    </rPh>
    <rPh sb="3" eb="6">
      <t>シワグン</t>
    </rPh>
    <rPh sb="6" eb="9">
      <t>ヤハバチョウ</t>
    </rPh>
    <rPh sb="9" eb="11">
      <t>イダイ</t>
    </rPh>
    <rPh sb="11" eb="12">
      <t>ドオリ</t>
    </rPh>
    <rPh sb="13" eb="15">
      <t>チョウメ</t>
    </rPh>
    <rPh sb="16" eb="17">
      <t>バン</t>
    </rPh>
    <rPh sb="18" eb="19">
      <t>ゴウ</t>
    </rPh>
    <phoneticPr fontId="1"/>
  </si>
  <si>
    <r>
      <rPr>
        <sz val="10"/>
        <color theme="1"/>
        <rFont val="ＭＳ 明朝"/>
        <family val="1"/>
        <charset val="128"/>
      </rPr>
      <t>学校法人</t>
    </r>
    <r>
      <rPr>
        <sz val="12"/>
        <color theme="1"/>
        <rFont val="ＭＳ 明朝"/>
        <family val="1"/>
        <charset val="128"/>
      </rPr>
      <t>岩手医科大学</t>
    </r>
    <rPh sb="0" eb="4">
      <t>ガッコウホウジン</t>
    </rPh>
    <rPh sb="4" eb="6">
      <t>イワテ</t>
    </rPh>
    <rPh sb="6" eb="8">
      <t>イカ</t>
    </rPh>
    <rPh sb="8" eb="10">
      <t>ダイガク</t>
    </rPh>
    <phoneticPr fontId="1"/>
  </si>
  <si>
    <t>災害時地域医療支援教育センター</t>
    <rPh sb="0" eb="7">
      <t>サイガイジチイキイリョウ</t>
    </rPh>
    <rPh sb="7" eb="11">
      <t>シエンキョウイク</t>
    </rPh>
    <phoneticPr fontId="1"/>
  </si>
  <si>
    <t>センター長　眞瀬 智彦</t>
    <rPh sb="4" eb="5">
      <t>チョウ</t>
    </rPh>
    <rPh sb="6" eb="8">
      <t>マセ</t>
    </rPh>
    <rPh sb="9" eb="11">
      <t>トモヒコ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</si>
</sst>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aaa\)\ h:mm;@"/>
    <numFmt numFmtId="177" formatCode="#,##0_ "/>
    <numFmt numFmtId="178" formatCode="00"/>
    <numFmt numFmtId="179" formatCode="000"/>
    <numFmt numFmtId="180" formatCode="0000"/>
    <numFmt numFmtId="181" formatCode="[$-411]ge\.m\.d\ \(aaa\);@"/>
    <numFmt numFmtId="182" formatCode="h:mm;@"/>
    <numFmt numFmtId="183" formatCode="0_);[Red]\(0\)"/>
    <numFmt numFmtId="184" formatCode="[$-411]ge\.m\.d\(aaa\)"/>
  </numFmts>
  <fonts count="47">
    <font>
      <sz val="8"/>
      <color theme="1"/>
      <name val="Meiryo UI"/>
      <family val="2"/>
      <charset val="128"/>
    </font>
    <font>
      <sz val="6"/>
      <name val="Meiryo UI"/>
      <family val="2"/>
      <charset val="128"/>
    </font>
    <font>
      <sz val="18"/>
      <color theme="1"/>
      <name val="ＭＳ ゴシック"/>
      <family val="3"/>
      <charset val="128"/>
    </font>
    <font>
      <sz val="18"/>
      <color theme="1"/>
      <name val="ＭＳ 明朝"/>
      <family val="1"/>
      <charset val="128"/>
    </font>
    <font>
      <sz val="8"/>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u/>
      <sz val="8"/>
      <color theme="10"/>
      <name val="Meiryo UI"/>
      <family val="2"/>
      <charset val="128"/>
    </font>
    <font>
      <sz val="9"/>
      <color theme="1"/>
      <name val="ＭＳ 明朝"/>
      <family val="1"/>
      <charset val="128"/>
    </font>
    <font>
      <sz val="11"/>
      <color theme="1"/>
      <name val="ＭＳ 明朝"/>
      <family val="1"/>
      <charset val="128"/>
    </font>
    <font>
      <sz val="8"/>
      <color theme="1"/>
      <name val="Meiryo UI"/>
      <family val="3"/>
      <charset val="128"/>
    </font>
    <font>
      <sz val="9"/>
      <color theme="1"/>
      <name val="Meiryo UI"/>
      <family val="3"/>
      <charset val="128"/>
    </font>
    <font>
      <sz val="10"/>
      <color theme="1"/>
      <name val="Meiryo UI"/>
      <family val="3"/>
      <charset val="128"/>
    </font>
    <font>
      <sz val="11"/>
      <color theme="1"/>
      <name val="Meiryo UI"/>
      <family val="3"/>
      <charset val="128"/>
    </font>
    <font>
      <b/>
      <sz val="10"/>
      <color theme="1"/>
      <name val="Meiryo UI"/>
      <family val="3"/>
      <charset val="128"/>
    </font>
    <font>
      <sz val="18"/>
      <color theme="1"/>
      <name val="Meiryo UI"/>
      <family val="3"/>
      <charset val="128"/>
    </font>
    <font>
      <b/>
      <sz val="10"/>
      <color theme="1"/>
      <name val="ＭＳ 明朝"/>
      <family val="1"/>
      <charset val="128"/>
    </font>
    <font>
      <sz val="22"/>
      <color theme="1"/>
      <name val="ＭＳ 明朝"/>
      <family val="1"/>
      <charset val="128"/>
    </font>
    <font>
      <b/>
      <sz val="11"/>
      <color theme="1"/>
      <name val="ＭＳ 明朝"/>
      <family val="1"/>
      <charset val="128"/>
    </font>
    <font>
      <sz val="12"/>
      <color theme="1"/>
      <name val="Meiryo UI"/>
      <family val="3"/>
      <charset val="128"/>
    </font>
    <font>
      <b/>
      <sz val="12"/>
      <color theme="1"/>
      <name val="ＭＳ 明朝"/>
      <family val="1"/>
      <charset val="128"/>
    </font>
    <font>
      <sz val="8"/>
      <color theme="0"/>
      <name val="ＭＳ 明朝"/>
      <family val="1"/>
      <charset val="128"/>
    </font>
    <font>
      <sz val="9"/>
      <color theme="0"/>
      <name val="ＭＳ 明朝"/>
      <family val="1"/>
      <charset val="128"/>
    </font>
    <font>
      <sz val="11"/>
      <color theme="0"/>
      <name val="ＭＳ 明朝"/>
      <family val="1"/>
      <charset val="128"/>
    </font>
    <font>
      <sz val="8"/>
      <color theme="0"/>
      <name val="Meiryo UI"/>
      <family val="3"/>
      <charset val="128"/>
    </font>
    <font>
      <sz val="10"/>
      <color theme="0"/>
      <name val="Meiryo UI"/>
      <family val="3"/>
      <charset val="128"/>
    </font>
    <font>
      <u/>
      <sz val="22"/>
      <color theme="1"/>
      <name val="ＭＳ 明朝"/>
      <family val="1"/>
      <charset val="128"/>
    </font>
    <font>
      <sz val="8"/>
      <name val="ＭＳ 明朝"/>
      <family val="1"/>
      <charset val="128"/>
    </font>
    <font>
      <sz val="9"/>
      <name val="ＭＳ 明朝"/>
      <family val="1"/>
      <charset val="128"/>
    </font>
    <font>
      <sz val="11"/>
      <name val="ＭＳ 明朝"/>
      <family val="1"/>
      <charset val="128"/>
    </font>
    <font>
      <sz val="8"/>
      <name val="Meiryo UI"/>
      <family val="3"/>
      <charset val="128"/>
    </font>
    <font>
      <sz val="10"/>
      <name val="Meiryo UI"/>
      <family val="3"/>
      <charset val="128"/>
    </font>
    <font>
      <sz val="9"/>
      <color theme="0"/>
      <name val="Meiryo UI"/>
      <family val="3"/>
      <charset val="128"/>
    </font>
    <font>
      <b/>
      <sz val="11"/>
      <color theme="1"/>
      <name val="Meiryo UI"/>
      <family val="3"/>
      <charset val="128"/>
    </font>
    <font>
      <sz val="16"/>
      <color theme="1"/>
      <name val="Meiryo UI"/>
      <family val="3"/>
      <charset val="128"/>
    </font>
    <font>
      <sz val="9"/>
      <color theme="1"/>
      <name val="ＭＳ Ｐ明朝"/>
      <family val="1"/>
      <charset val="128"/>
    </font>
    <font>
      <sz val="8"/>
      <name val="Meiryo UI"/>
      <family val="2"/>
      <charset val="128"/>
    </font>
    <font>
      <b/>
      <sz val="9"/>
      <color theme="1"/>
      <name val="Meiryo UI"/>
      <family val="3"/>
      <charset val="128"/>
    </font>
    <font>
      <sz val="10"/>
      <color theme="0"/>
      <name val="ＭＳ 明朝"/>
      <family val="1"/>
      <charset val="128"/>
    </font>
    <font>
      <sz val="10"/>
      <color theme="1"/>
      <name val="Meiryo UI"/>
      <family val="2"/>
      <charset val="128"/>
    </font>
    <font>
      <b/>
      <sz val="14"/>
      <color theme="1"/>
      <name val="Meiryo UI"/>
      <family val="3"/>
      <charset val="128"/>
    </font>
    <font>
      <sz val="14"/>
      <name val="ＭＳ 明朝"/>
      <family val="1"/>
      <charset val="128"/>
    </font>
    <font>
      <sz val="1"/>
      <color theme="0"/>
      <name val="Meiryo UI"/>
      <family val="3"/>
      <charset val="128"/>
    </font>
    <font>
      <sz val="1"/>
      <color theme="0"/>
      <name val="ＭＳ 明朝"/>
      <family val="1"/>
      <charset val="128"/>
    </font>
    <font>
      <b/>
      <sz val="9"/>
      <color indexed="81"/>
      <name val="Meiryo UI"/>
      <family val="3"/>
      <charset val="128"/>
    </font>
    <font>
      <sz val="8"/>
      <color indexed="81"/>
      <name val="Meiryo UI"/>
      <family val="3"/>
      <charset val="128"/>
    </font>
  </fonts>
  <fills count="3">
    <fill>
      <patternFill patternType="none"/>
    </fill>
    <fill>
      <patternFill patternType="gray125"/>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dashDot">
        <color auto="1"/>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50">
    <xf numFmtId="0" fontId="0" fillId="0" borderId="0" xfId="0">
      <alignment vertical="center"/>
    </xf>
    <xf numFmtId="0" fontId="4" fillId="0" borderId="0" xfId="0" applyFont="1">
      <alignment vertical="center"/>
    </xf>
    <xf numFmtId="0" fontId="11" fillId="0" borderId="0" xfId="0" applyFont="1">
      <alignment vertical="center"/>
    </xf>
    <xf numFmtId="0" fontId="13" fillId="0" borderId="0" xfId="0" applyFont="1">
      <alignment vertical="center"/>
    </xf>
    <xf numFmtId="0" fontId="11" fillId="0" borderId="6"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10" xfId="0" applyFont="1" applyBorder="1">
      <alignment vertical="center"/>
    </xf>
    <xf numFmtId="0" fontId="12" fillId="0" borderId="8" xfId="0" applyFont="1" applyBorder="1" applyAlignment="1">
      <alignment horizontal="left" vertical="center"/>
    </xf>
    <xf numFmtId="0" fontId="9" fillId="0" borderId="0" xfId="0" applyFont="1">
      <alignment vertical="center"/>
    </xf>
    <xf numFmtId="0" fontId="10"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14" fillId="0" borderId="0" xfId="0" applyFont="1">
      <alignment vertical="center"/>
    </xf>
    <xf numFmtId="0" fontId="10" fillId="0" borderId="0" xfId="0" applyFont="1" applyAlignment="1">
      <alignment horizontal="center" vertical="center"/>
    </xf>
    <xf numFmtId="0" fontId="9" fillId="0" borderId="0" xfId="0" applyFont="1" applyAlignment="1">
      <alignment horizontal="right" vertical="center"/>
    </xf>
    <xf numFmtId="0" fontId="11" fillId="0" borderId="23" xfId="0" applyFont="1" applyBorder="1">
      <alignment vertical="center"/>
    </xf>
    <xf numFmtId="0" fontId="13" fillId="0" borderId="10" xfId="0" applyFont="1" applyBorder="1" applyAlignment="1">
      <alignment horizontal="right" vertical="center"/>
    </xf>
    <xf numFmtId="0" fontId="13" fillId="0" borderId="10" xfId="0" applyFont="1" applyBorder="1">
      <alignment vertical="center"/>
    </xf>
    <xf numFmtId="0" fontId="13" fillId="0" borderId="29" xfId="0" applyFont="1" applyBorder="1">
      <alignment vertical="center"/>
    </xf>
    <xf numFmtId="0" fontId="6" fillId="0" borderId="0" xfId="0" applyFont="1">
      <alignment vertical="center"/>
    </xf>
    <xf numFmtId="0" fontId="7" fillId="0" borderId="0" xfId="0" applyFont="1">
      <alignment vertical="center"/>
    </xf>
    <xf numFmtId="0" fontId="3" fillId="0" borderId="0" xfId="0" applyFont="1">
      <alignment vertical="center"/>
    </xf>
    <xf numFmtId="0" fontId="18" fillId="0" borderId="0" xfId="0" applyFont="1" applyAlignment="1">
      <alignment horizontal="center" vertical="center"/>
    </xf>
    <xf numFmtId="0" fontId="0" fillId="0" borderId="5" xfId="0" applyBorder="1">
      <alignment vertical="center"/>
    </xf>
    <xf numFmtId="0" fontId="0" fillId="0" borderId="6" xfId="0" applyBorder="1">
      <alignment vertical="center"/>
    </xf>
    <xf numFmtId="0" fontId="0" fillId="0" borderId="29" xfId="0" applyBorder="1" applyAlignment="1">
      <alignment horizontal="center" vertical="center" wrapText="1"/>
    </xf>
    <xf numFmtId="0" fontId="0" fillId="0" borderId="4" xfId="0" applyBorder="1" applyAlignment="1">
      <alignment horizontal="center" vertical="center"/>
    </xf>
    <xf numFmtId="0" fontId="0" fillId="0" borderId="37" xfId="0" applyBorder="1" applyAlignment="1">
      <alignment horizontal="center" vertical="center"/>
    </xf>
    <xf numFmtId="0" fontId="5"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6" fillId="0" borderId="0" xfId="0" applyFont="1" applyAlignment="1">
      <alignment horizontal="left" vertical="center"/>
    </xf>
    <xf numFmtId="178" fontId="11" fillId="0" borderId="0" xfId="0" applyNumberFormat="1"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center"/>
    </xf>
    <xf numFmtId="0" fontId="5" fillId="0" borderId="0" xfId="0" applyFont="1">
      <alignment vertical="center"/>
    </xf>
    <xf numFmtId="0" fontId="33" fillId="0" borderId="0" xfId="0" applyFont="1" applyAlignment="1">
      <alignment horizontal="right" vertical="center"/>
    </xf>
    <xf numFmtId="0" fontId="33" fillId="0" borderId="8" xfId="0" applyFont="1" applyBorder="1" applyAlignment="1">
      <alignment horizontal="right" vertical="center"/>
    </xf>
    <xf numFmtId="0" fontId="33" fillId="0" borderId="2" xfId="0" applyFont="1" applyBorder="1" applyAlignment="1">
      <alignment horizontal="right" vertical="center"/>
    </xf>
    <xf numFmtId="0" fontId="33" fillId="0" borderId="5" xfId="0" applyFont="1" applyBorder="1" applyAlignment="1">
      <alignment horizontal="right" vertical="center"/>
    </xf>
    <xf numFmtId="0" fontId="22" fillId="0" borderId="7" xfId="0" applyFont="1" applyBorder="1">
      <alignment vertical="center"/>
    </xf>
    <xf numFmtId="0" fontId="26" fillId="0" borderId="10" xfId="0" applyFont="1" applyBorder="1" applyAlignment="1">
      <alignment horizontal="right" vertical="center"/>
    </xf>
    <xf numFmtId="0" fontId="37" fillId="0" borderId="0" xfId="0" applyFont="1">
      <alignment vertical="center"/>
    </xf>
    <xf numFmtId="0" fontId="11" fillId="0" borderId="6" xfId="0" applyFont="1" applyBorder="1" applyAlignment="1">
      <alignment horizontal="left" vertical="center"/>
    </xf>
    <xf numFmtId="0" fontId="5" fillId="0" borderId="0" xfId="0" applyFont="1" applyAlignment="1">
      <alignment vertical="center" wrapText="1"/>
    </xf>
    <xf numFmtId="0" fontId="12" fillId="0" borderId="0" xfId="0" applyFont="1" applyAlignment="1">
      <alignment horizontal="right" vertical="center"/>
    </xf>
    <xf numFmtId="178" fontId="11" fillId="0" borderId="6" xfId="0" applyNumberFormat="1" applyFont="1" applyBorder="1">
      <alignment vertical="center"/>
    </xf>
    <xf numFmtId="0" fontId="0" fillId="0" borderId="0" xfId="0" applyAlignment="1">
      <alignment horizontal="center" vertical="center"/>
    </xf>
    <xf numFmtId="181" fontId="0" fillId="0" borderId="0" xfId="0" applyNumberFormat="1">
      <alignment vertical="center"/>
    </xf>
    <xf numFmtId="182" fontId="0" fillId="0" borderId="0" xfId="0" applyNumberFormat="1">
      <alignment vertical="center"/>
    </xf>
    <xf numFmtId="181" fontId="0" fillId="0" borderId="1" xfId="0" applyNumberFormat="1" applyBorder="1" applyAlignment="1">
      <alignment horizontal="center" vertical="center" wrapText="1"/>
    </xf>
    <xf numFmtId="182" fontId="0" fillId="0" borderId="1" xfId="0" applyNumberFormat="1" applyBorder="1" applyAlignment="1">
      <alignment horizontal="center" vertical="center"/>
    </xf>
    <xf numFmtId="182" fontId="0" fillId="0" borderId="1" xfId="0" applyNumberFormat="1" applyBorder="1" applyAlignment="1">
      <alignment horizontal="center" vertical="center" wrapText="1"/>
    </xf>
    <xf numFmtId="181" fontId="0" fillId="0" borderId="1" xfId="0" applyNumberFormat="1" applyBorder="1" applyAlignment="1">
      <alignment horizontal="center" vertical="center"/>
    </xf>
    <xf numFmtId="0" fontId="41" fillId="0" borderId="0" xfId="0" applyFont="1">
      <alignment vertical="center"/>
    </xf>
    <xf numFmtId="182" fontId="40" fillId="0" borderId="53" xfId="0" applyNumberFormat="1" applyFont="1" applyBorder="1" applyAlignment="1"/>
    <xf numFmtId="0" fontId="0" fillId="0" borderId="0" xfId="0" applyAlignment="1"/>
    <xf numFmtId="0" fontId="43" fillId="0" borderId="0" xfId="0" applyFont="1" applyAlignment="1">
      <alignment horizontal="right" vertical="center"/>
    </xf>
    <xf numFmtId="0" fontId="43" fillId="0" borderId="8" xfId="0" applyFont="1" applyBorder="1" applyAlignment="1">
      <alignment horizontal="right" vertical="center"/>
    </xf>
    <xf numFmtId="0" fontId="43" fillId="0" borderId="5" xfId="0" applyFont="1" applyBorder="1" applyAlignment="1">
      <alignment horizontal="right" vertical="center"/>
    </xf>
    <xf numFmtId="0" fontId="44" fillId="0" borderId="0" xfId="0" applyFont="1">
      <alignment vertical="center"/>
    </xf>
    <xf numFmtId="0" fontId="44" fillId="0" borderId="7" xfId="0" applyFont="1" applyBorder="1">
      <alignment vertical="center"/>
    </xf>
    <xf numFmtId="0" fontId="13" fillId="0" borderId="0" xfId="0" applyFont="1" applyAlignment="1">
      <alignment vertical="center" shrinkToFit="1"/>
    </xf>
    <xf numFmtId="178" fontId="13" fillId="0" borderId="0" xfId="0" applyNumberFormat="1" applyFont="1" applyAlignment="1">
      <alignment vertical="center" shrinkToFit="1"/>
    </xf>
    <xf numFmtId="178" fontId="13" fillId="0" borderId="6" xfId="0" applyNumberFormat="1" applyFont="1" applyBorder="1" applyAlignment="1">
      <alignment vertical="center" shrinkToFit="1"/>
    </xf>
    <xf numFmtId="183" fontId="0" fillId="0" borderId="15" xfId="0" applyNumberFormat="1" applyBorder="1">
      <alignment vertical="center"/>
    </xf>
    <xf numFmtId="181" fontId="0" fillId="0" borderId="15" xfId="0" applyNumberFormat="1" applyBorder="1">
      <alignment vertical="center"/>
    </xf>
    <xf numFmtId="182" fontId="0" fillId="0" borderId="15" xfId="0" applyNumberFormat="1" applyBorder="1">
      <alignment vertical="center"/>
    </xf>
    <xf numFmtId="183" fontId="0" fillId="0" borderId="45" xfId="0" applyNumberFormat="1" applyBorder="1" applyAlignment="1">
      <alignment horizontal="center" vertical="center"/>
    </xf>
    <xf numFmtId="183" fontId="0" fillId="0" borderId="46" xfId="0" applyNumberFormat="1" applyBorder="1" applyAlignment="1">
      <alignment horizontal="center" vertical="center"/>
    </xf>
    <xf numFmtId="183" fontId="0" fillId="0" borderId="40" xfId="0" applyNumberFormat="1" applyBorder="1" applyAlignment="1">
      <alignment horizontal="center" vertical="center"/>
    </xf>
    <xf numFmtId="183" fontId="0" fillId="0" borderId="30" xfId="0" applyNumberFormat="1" applyBorder="1">
      <alignment vertical="center"/>
    </xf>
    <xf numFmtId="181" fontId="0" fillId="0" borderId="30" xfId="0" applyNumberFormat="1" applyBorder="1">
      <alignment vertical="center"/>
    </xf>
    <xf numFmtId="182" fontId="0" fillId="0" borderId="30" xfId="0" applyNumberFormat="1" applyBorder="1">
      <alignment vertical="center"/>
    </xf>
    <xf numFmtId="183" fontId="0" fillId="0" borderId="47" xfId="0" applyNumberFormat="1" applyBorder="1" applyAlignment="1">
      <alignment horizontal="center" vertical="center"/>
    </xf>
    <xf numFmtId="183" fontId="0" fillId="0" borderId="48" xfId="0" applyNumberFormat="1" applyBorder="1" applyAlignment="1">
      <alignment horizontal="center" vertical="center"/>
    </xf>
    <xf numFmtId="183" fontId="0" fillId="0" borderId="41" xfId="0" applyNumberFormat="1" applyBorder="1" applyAlignment="1">
      <alignment horizontal="center" vertical="center"/>
    </xf>
    <xf numFmtId="183" fontId="0" fillId="0" borderId="59" xfId="0" applyNumberFormat="1" applyBorder="1" applyAlignment="1">
      <alignment horizontal="center" vertical="center"/>
    </xf>
    <xf numFmtId="183" fontId="0" fillId="0" borderId="60" xfId="0" applyNumberFormat="1" applyBorder="1" applyAlignment="1">
      <alignment horizontal="center" vertical="center"/>
    </xf>
    <xf numFmtId="183" fontId="0" fillId="0" borderId="61" xfId="0" applyNumberFormat="1" applyBorder="1">
      <alignment vertical="center"/>
    </xf>
    <xf numFmtId="181" fontId="0" fillId="0" borderId="61" xfId="0" applyNumberFormat="1" applyBorder="1">
      <alignment vertical="center"/>
    </xf>
    <xf numFmtId="182" fontId="0" fillId="0" borderId="61" xfId="0" applyNumberFormat="1" applyBorder="1">
      <alignment vertical="center"/>
    </xf>
    <xf numFmtId="183" fontId="0" fillId="0" borderId="62" xfId="0" applyNumberFormat="1" applyBorder="1" applyAlignment="1">
      <alignment horizontal="center" vertical="center"/>
    </xf>
    <xf numFmtId="183" fontId="0" fillId="0" borderId="63" xfId="0" applyNumberFormat="1" applyBorder="1" applyAlignment="1">
      <alignment horizontal="center" vertical="center"/>
    </xf>
    <xf numFmtId="183" fontId="0" fillId="0" borderId="64" xfId="0" applyNumberFormat="1" applyBorder="1" applyAlignment="1">
      <alignment horizontal="center" vertical="center"/>
    </xf>
    <xf numFmtId="183" fontId="0" fillId="2" borderId="65" xfId="0" applyNumberFormat="1" applyFill="1" applyBorder="1">
      <alignment vertical="center"/>
    </xf>
    <xf numFmtId="181" fontId="0" fillId="2" borderId="66" xfId="0" applyNumberFormat="1" applyFill="1" applyBorder="1">
      <alignment vertical="center"/>
    </xf>
    <xf numFmtId="182" fontId="0" fillId="2" borderId="66" xfId="0" applyNumberFormat="1" applyFill="1" applyBorder="1">
      <alignment vertical="center"/>
    </xf>
    <xf numFmtId="183" fontId="0" fillId="2" borderId="67" xfId="0" applyNumberFormat="1" applyFill="1" applyBorder="1" applyAlignment="1">
      <alignment horizontal="center" vertical="center"/>
    </xf>
    <xf numFmtId="183" fontId="0" fillId="2" borderId="68" xfId="0" applyNumberFormat="1" applyFill="1" applyBorder="1" applyAlignment="1">
      <alignment horizontal="center" vertical="center"/>
    </xf>
    <xf numFmtId="183" fontId="0" fillId="2" borderId="69" xfId="0" applyNumberFormat="1" applyFill="1" applyBorder="1" applyAlignment="1">
      <alignment horizontal="center" vertical="center"/>
    </xf>
    <xf numFmtId="183" fontId="0" fillId="2" borderId="70" xfId="0" applyNumberFormat="1" applyFill="1" applyBorder="1" applyAlignment="1">
      <alignment horizontal="center" vertical="center"/>
    </xf>
    <xf numFmtId="0" fontId="10" fillId="0" borderId="0" xfId="0" applyFont="1" applyAlignment="1">
      <alignment horizontal="right" vertical="center"/>
    </xf>
    <xf numFmtId="0" fontId="0" fillId="0" borderId="0" xfId="0" applyAlignment="1">
      <alignment horizontal="right" vertical="center"/>
    </xf>
    <xf numFmtId="0" fontId="10" fillId="0" borderId="3" xfId="0" applyFont="1" applyBorder="1" applyAlignment="1">
      <alignment horizontal="lef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9"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0" fillId="0" borderId="0" xfId="0" applyFont="1" applyAlignment="1">
      <alignment horizontal="left" vertical="center"/>
    </xf>
    <xf numFmtId="0" fontId="16" fillId="0" borderId="0" xfId="0" applyFont="1" applyAlignment="1">
      <alignment horizontal="center" vertical="center"/>
    </xf>
    <xf numFmtId="0" fontId="4" fillId="0" borderId="19" xfId="0" applyFont="1" applyBorder="1" applyAlignment="1">
      <alignment horizontal="center" vertical="center" textRotation="255"/>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left" vertical="center"/>
    </xf>
    <xf numFmtId="0" fontId="42" fillId="0" borderId="0" xfId="0" applyFont="1" applyAlignment="1">
      <alignment horizontal="center" vertical="center"/>
    </xf>
    <xf numFmtId="0" fontId="2"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left" vertical="center"/>
    </xf>
    <xf numFmtId="0" fontId="11" fillId="0" borderId="5" xfId="0" applyFont="1" applyBorder="1" applyAlignment="1">
      <alignment horizontal="distributed" vertical="center" wrapText="1"/>
    </xf>
    <xf numFmtId="0" fontId="11" fillId="0" borderId="0" xfId="0" applyFont="1" applyAlignment="1">
      <alignment horizontal="distributed" vertical="center" wrapText="1"/>
    </xf>
    <xf numFmtId="0" fontId="11" fillId="0" borderId="7"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xf>
    <xf numFmtId="0" fontId="11" fillId="0" borderId="0" xfId="0" applyFont="1" applyAlignment="1">
      <alignment horizontal="distributed" vertical="center"/>
    </xf>
    <xf numFmtId="0" fontId="11" fillId="0" borderId="6" xfId="0" applyFont="1" applyBorder="1" applyAlignment="1">
      <alignment horizontal="left" vertical="center"/>
    </xf>
    <xf numFmtId="0" fontId="11" fillId="0" borderId="0" xfId="0" applyFont="1" applyAlignment="1">
      <alignment horizontal="righ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13" fillId="0" borderId="0" xfId="0" applyFont="1" applyAlignment="1">
      <alignment horizontal="center" vertical="center" shrinkToFit="1"/>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13" fillId="0" borderId="3" xfId="0" applyFont="1" applyBorder="1" applyAlignment="1">
      <alignment horizontal="center" vertical="center" shrinkToFit="1"/>
    </xf>
    <xf numFmtId="0" fontId="13" fillId="0" borderId="8" xfId="0" applyFont="1" applyBorder="1" applyAlignment="1">
      <alignment horizontal="center" vertical="center"/>
    </xf>
    <xf numFmtId="0" fontId="12" fillId="0" borderId="5" xfId="0" applyFont="1" applyBorder="1" applyAlignment="1">
      <alignment horizontal="right" vertical="center"/>
    </xf>
    <xf numFmtId="0" fontId="12" fillId="0" borderId="0" xfId="0" applyFont="1" applyAlignment="1">
      <alignment horizontal="right" vertical="center"/>
    </xf>
    <xf numFmtId="0" fontId="13" fillId="0" borderId="8" xfId="0" applyFont="1" applyBorder="1" applyAlignment="1">
      <alignment horizontal="center" vertical="center" shrinkToFit="1"/>
    </xf>
    <xf numFmtId="0" fontId="4" fillId="0" borderId="0" xfId="0" applyFont="1" applyAlignment="1">
      <alignment horizontal="left" wrapText="1"/>
    </xf>
    <xf numFmtId="0" fontId="4" fillId="0" borderId="0" xfId="0" applyFont="1" applyAlignment="1">
      <alignment horizontal="left"/>
    </xf>
    <xf numFmtId="0" fontId="4"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14" fillId="0" borderId="23" xfId="0" applyFont="1" applyBorder="1" applyAlignment="1">
      <alignment horizontal="left" vertical="center" shrinkToFit="1"/>
    </xf>
    <xf numFmtId="0" fontId="14" fillId="0" borderId="24"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179" fontId="11" fillId="0" borderId="23" xfId="0" applyNumberFormat="1" applyFont="1" applyBorder="1" applyAlignment="1">
      <alignment horizontal="center" vertical="center"/>
    </xf>
    <xf numFmtId="180" fontId="11" fillId="0" borderId="23" xfId="0" applyNumberFormat="1" applyFont="1" applyBorder="1" applyAlignment="1">
      <alignment horizontal="left" vertical="center"/>
    </xf>
    <xf numFmtId="180" fontId="11" fillId="0" borderId="24" xfId="0" applyNumberFormat="1" applyFont="1" applyBorder="1" applyAlignment="1">
      <alignment horizontal="left" vertical="center"/>
    </xf>
    <xf numFmtId="0" fontId="13" fillId="0" borderId="21" xfId="0" applyFont="1" applyBorder="1" applyAlignment="1">
      <alignment horizontal="left" vertical="center" shrinkToFit="1"/>
    </xf>
    <xf numFmtId="0" fontId="13" fillId="0" borderId="50" xfId="0" applyFont="1" applyBorder="1" applyAlignment="1">
      <alignment horizontal="left" vertical="center" shrinkToFit="1"/>
    </xf>
    <xf numFmtId="0" fontId="13" fillId="0" borderId="17" xfId="0" applyFont="1" applyBorder="1" applyAlignment="1">
      <alignment horizontal="left" vertical="center" shrinkToFit="1"/>
    </xf>
    <xf numFmtId="0" fontId="13" fillId="0" borderId="18" xfId="0" applyFont="1" applyBorder="1" applyAlignment="1">
      <alignment horizontal="left"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14" fillId="0" borderId="21" xfId="0" applyFont="1" applyBorder="1" applyAlignment="1">
      <alignment horizontal="left" vertical="center" shrinkToFit="1"/>
    </xf>
    <xf numFmtId="0" fontId="14" fillId="0" borderId="50" xfId="0" applyFont="1" applyBorder="1" applyAlignment="1">
      <alignment horizontal="left" vertical="center" shrinkToFit="1"/>
    </xf>
    <xf numFmtId="0" fontId="14" fillId="0" borderId="17" xfId="0" applyFont="1" applyBorder="1" applyAlignment="1">
      <alignment horizontal="left" vertical="center" shrinkToFit="1"/>
    </xf>
    <xf numFmtId="0" fontId="14" fillId="0" borderId="18" xfId="0" applyFont="1" applyBorder="1" applyAlignment="1">
      <alignment horizontal="left" vertical="center" shrinkToFit="1"/>
    </xf>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center" vertical="center"/>
    </xf>
    <xf numFmtId="0" fontId="4" fillId="0" borderId="52" xfId="0" applyFont="1" applyBorder="1" applyAlignment="1">
      <alignment horizontal="center" vertical="center"/>
    </xf>
    <xf numFmtId="0" fontId="4" fillId="0" borderId="26" xfId="0" applyFont="1" applyBorder="1" applyAlignment="1">
      <alignment horizontal="center" vertical="center"/>
    </xf>
    <xf numFmtId="0" fontId="8" fillId="0" borderId="26" xfId="1" applyBorder="1" applyAlignment="1">
      <alignment horizontal="left" vertical="center" shrinkToFit="1"/>
    </xf>
    <xf numFmtId="0" fontId="4" fillId="0" borderId="26" xfId="0" applyFont="1" applyBorder="1" applyAlignment="1">
      <alignment horizontal="left" vertical="center" shrinkToFit="1"/>
    </xf>
    <xf numFmtId="0" fontId="4" fillId="0" borderId="42"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42" xfId="0" applyFont="1" applyBorder="1" applyAlignment="1">
      <alignment horizontal="left" vertical="center" shrinkToFit="1"/>
    </xf>
    <xf numFmtId="0" fontId="14" fillId="0" borderId="3" xfId="0" applyFont="1" applyBorder="1" applyAlignment="1">
      <alignment horizontal="center" vertical="center"/>
    </xf>
    <xf numFmtId="0" fontId="15" fillId="0" borderId="28" xfId="0" applyFont="1" applyBorder="1" applyAlignment="1">
      <alignment horizontal="left" vertical="center"/>
    </xf>
    <xf numFmtId="0" fontId="19" fillId="0" borderId="11" xfId="0" applyFont="1" applyBorder="1" applyAlignment="1">
      <alignment horizontal="left" vertical="center"/>
    </xf>
    <xf numFmtId="0" fontId="19" fillId="0" borderId="10" xfId="0" applyFont="1" applyBorder="1" applyAlignment="1">
      <alignment horizontal="left" vertical="center"/>
    </xf>
    <xf numFmtId="0" fontId="11" fillId="0" borderId="10" xfId="0" applyFont="1" applyBorder="1" applyAlignment="1">
      <alignment horizontal="left" vertical="center"/>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0" xfId="0" applyFont="1" applyAlignment="1">
      <alignment horizontal="center" wrapText="1"/>
    </xf>
    <xf numFmtId="0" fontId="10" fillId="0" borderId="6" xfId="0" applyFont="1" applyBorder="1" applyAlignment="1">
      <alignment horizontal="center" wrapText="1"/>
    </xf>
    <xf numFmtId="177" fontId="36" fillId="0" borderId="8" xfId="0" applyNumberFormat="1" applyFont="1" applyBorder="1" applyAlignment="1">
      <alignment horizontal="center" vertical="center"/>
    </xf>
    <xf numFmtId="177" fontId="36" fillId="0" borderId="9" xfId="0" applyNumberFormat="1"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42" xfId="0" applyFont="1" applyBorder="1" applyAlignment="1">
      <alignment horizontal="center" vertical="center" wrapTex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1" fillId="0" borderId="0" xfId="0" applyFont="1" applyAlignment="1">
      <alignment horizontal="left" vertical="center" shrinkToFit="1"/>
    </xf>
    <xf numFmtId="0" fontId="11" fillId="0" borderId="6" xfId="0" applyFont="1" applyBorder="1" applyAlignment="1">
      <alignment horizontal="left" vertical="center" shrinkToFit="1"/>
    </xf>
    <xf numFmtId="177" fontId="20" fillId="0" borderId="2" xfId="0" applyNumberFormat="1" applyFont="1" applyBorder="1" applyAlignment="1">
      <alignment horizontal="center" vertical="center" shrinkToFit="1"/>
    </xf>
    <xf numFmtId="177" fontId="20" fillId="0" borderId="3" xfId="0" applyNumberFormat="1" applyFont="1" applyBorder="1" applyAlignment="1">
      <alignment horizontal="center" vertical="center" shrinkToFit="1"/>
    </xf>
    <xf numFmtId="177" fontId="20" fillId="0" borderId="5" xfId="0" applyNumberFormat="1" applyFont="1" applyBorder="1" applyAlignment="1">
      <alignment horizontal="center" vertical="center" shrinkToFit="1"/>
    </xf>
    <xf numFmtId="177" fontId="20" fillId="0" borderId="0" xfId="0" applyNumberFormat="1" applyFont="1" applyAlignment="1">
      <alignment horizontal="center" vertical="center" shrinkToFit="1"/>
    </xf>
    <xf numFmtId="177" fontId="20" fillId="0" borderId="7" xfId="0" applyNumberFormat="1" applyFont="1" applyBorder="1" applyAlignment="1">
      <alignment horizontal="center" vertical="center" shrinkToFit="1"/>
    </xf>
    <xf numFmtId="177" fontId="20" fillId="0" borderId="8" xfId="0" applyNumberFormat="1" applyFont="1" applyBorder="1" applyAlignment="1">
      <alignment horizontal="center" vertical="center" shrinkToFit="1"/>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38"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7" fontId="11" fillId="0" borderId="0" xfId="0" applyNumberFormat="1" applyFont="1">
      <alignment vertical="center"/>
    </xf>
    <xf numFmtId="0" fontId="11" fillId="0" borderId="0" xfId="0" applyFont="1" applyAlignment="1">
      <alignment horizontal="left" vertical="top" wrapText="1" indent="1"/>
    </xf>
    <xf numFmtId="0" fontId="11" fillId="0" borderId="0" xfId="0" applyFont="1" applyAlignment="1">
      <alignment horizontal="left" vertical="top" indent="1"/>
    </xf>
    <xf numFmtId="0" fontId="11" fillId="0" borderId="6" xfId="0" applyFont="1" applyBorder="1" applyAlignment="1">
      <alignment horizontal="left" vertical="top" inden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4" fillId="0" borderId="26" xfId="0" applyFont="1" applyBorder="1" applyAlignment="1">
      <alignment horizontal="left" vertical="center"/>
    </xf>
    <xf numFmtId="0" fontId="4" fillId="0" borderId="42" xfId="0" applyFont="1" applyBorder="1" applyAlignment="1">
      <alignment horizontal="left" vertical="center"/>
    </xf>
    <xf numFmtId="0" fontId="5" fillId="0" borderId="26" xfId="0" applyFont="1" applyBorder="1" applyAlignment="1">
      <alignment horizontal="left" vertical="center" shrinkToFit="1"/>
    </xf>
    <xf numFmtId="0" fontId="5" fillId="0" borderId="42"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11" fillId="0" borderId="3" xfId="0" applyFont="1" applyBorder="1" applyAlignment="1">
      <alignment horizontal="center" vertical="center" shrinkToFit="1"/>
    </xf>
    <xf numFmtId="0" fontId="7" fillId="0" borderId="0" xfId="0" applyFont="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29"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183" fontId="0" fillId="0" borderId="1" xfId="0" applyNumberFormat="1" applyBorder="1" applyAlignment="1">
      <alignment horizontal="center" vertical="center"/>
    </xf>
    <xf numFmtId="183" fontId="0" fillId="0" borderId="57" xfId="0" applyNumberFormat="1" applyBorder="1" applyAlignment="1">
      <alignment horizontal="center" vertical="center"/>
    </xf>
    <xf numFmtId="0" fontId="0" fillId="0" borderId="55" xfId="0" applyBorder="1" applyAlignment="1">
      <alignment horizontal="center" textRotation="90"/>
    </xf>
    <xf numFmtId="0" fontId="0" fillId="0" borderId="59" xfId="0" applyBorder="1" applyAlignment="1">
      <alignment horizontal="center" textRotation="90"/>
    </xf>
    <xf numFmtId="0" fontId="0" fillId="0" borderId="53" xfId="0" applyBorder="1" applyAlignment="1">
      <alignment horizontal="left"/>
    </xf>
    <xf numFmtId="182" fontId="13" fillId="0" borderId="53" xfId="0" applyNumberFormat="1" applyFont="1" applyBorder="1" applyAlignment="1">
      <alignment horizontal="center" shrinkToFit="1"/>
    </xf>
    <xf numFmtId="183" fontId="0" fillId="0" borderId="54" xfId="0" applyNumberFormat="1" applyBorder="1" applyAlignment="1">
      <alignment horizontal="center" textRotation="90"/>
    </xf>
    <xf numFmtId="183" fontId="0" fillId="0" borderId="58" xfId="0" applyNumberFormat="1" applyBorder="1" applyAlignment="1">
      <alignment horizontal="center" textRotation="90"/>
    </xf>
    <xf numFmtId="182" fontId="0" fillId="0" borderId="1" xfId="0" applyNumberFormat="1" applyBorder="1" applyAlignment="1">
      <alignment horizontal="center" vertical="center" wrapText="1"/>
    </xf>
    <xf numFmtId="182" fontId="0" fillId="0" borderId="57" xfId="0" applyNumberFormat="1" applyBorder="1" applyAlignment="1">
      <alignment horizontal="center" vertical="center" wrapText="1"/>
    </xf>
    <xf numFmtId="183" fontId="0" fillId="0" borderId="56" xfId="0" applyNumberFormat="1" applyBorder="1" applyAlignment="1">
      <alignment horizontal="center" textRotation="90"/>
    </xf>
    <xf numFmtId="183" fontId="0" fillId="0" borderId="60" xfId="0" applyNumberFormat="1" applyBorder="1" applyAlignment="1">
      <alignment horizontal="center" textRotation="90"/>
    </xf>
    <xf numFmtId="183" fontId="0" fillId="0" borderId="55" xfId="0" applyNumberFormat="1" applyBorder="1" applyAlignment="1">
      <alignment horizontal="center" vertical="center"/>
    </xf>
    <xf numFmtId="183" fontId="0" fillId="0" borderId="56" xfId="0" applyNumberFormat="1" applyBorder="1" applyAlignment="1">
      <alignment horizontal="center" vertical="center"/>
    </xf>
    <xf numFmtId="183" fontId="0" fillId="0" borderId="55" xfId="0" applyNumberFormat="1" applyBorder="1" applyAlignment="1">
      <alignment horizontal="center" textRotation="90"/>
    </xf>
    <xf numFmtId="183" fontId="0" fillId="0" borderId="59" xfId="0" applyNumberFormat="1" applyBorder="1" applyAlignment="1">
      <alignment horizontal="center" textRotation="90"/>
    </xf>
    <xf numFmtId="0" fontId="0" fillId="0" borderId="53" xfId="0" applyBorder="1" applyAlignment="1">
      <alignment horizontal="center" shrinkToFit="1"/>
    </xf>
    <xf numFmtId="0" fontId="0" fillId="0" borderId="53" xfId="0" applyBorder="1" applyAlignment="1">
      <alignment horizontal="center"/>
    </xf>
    <xf numFmtId="184" fontId="0" fillId="0" borderId="53" xfId="0" applyNumberFormat="1" applyBorder="1" applyAlignment="1">
      <alignment horizontal="left" shrinkToFit="1"/>
    </xf>
    <xf numFmtId="0" fontId="0" fillId="0" borderId="56" xfId="0" applyBorder="1" applyAlignment="1">
      <alignment horizontal="center" textRotation="90"/>
    </xf>
    <xf numFmtId="0" fontId="0" fillId="0" borderId="60" xfId="0" applyBorder="1" applyAlignment="1">
      <alignment horizontal="center" textRotation="90"/>
    </xf>
    <xf numFmtId="0" fontId="0" fillId="0" borderId="54" xfId="0" applyBorder="1" applyAlignment="1">
      <alignment horizontal="center" textRotation="90"/>
    </xf>
    <xf numFmtId="0" fontId="0" fillId="0" borderId="58" xfId="0" applyBorder="1" applyAlignment="1">
      <alignment horizontal="center" textRotation="90"/>
    </xf>
    <xf numFmtId="0" fontId="0" fillId="0" borderId="55" xfId="0"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xf>
    <xf numFmtId="177" fontId="0" fillId="0" borderId="27" xfId="0" applyNumberFormat="1" applyBorder="1">
      <alignment vertical="center"/>
    </xf>
    <xf numFmtId="177" fontId="0" fillId="0" borderId="15" xfId="0" applyNumberFormat="1" applyBorder="1">
      <alignment vertical="center"/>
    </xf>
    <xf numFmtId="0" fontId="0" fillId="0" borderId="15" xfId="0" applyBorder="1" applyAlignment="1">
      <alignment horizontal="center" vertical="center"/>
    </xf>
    <xf numFmtId="0" fontId="10" fillId="0" borderId="0" xfId="0" applyFont="1" applyAlignment="1">
      <alignment horizontal="left" vertical="center" indent="2"/>
    </xf>
    <xf numFmtId="0" fontId="0" fillId="0" borderId="40" xfId="0" applyBorder="1" applyAlignment="1">
      <alignment horizontal="left" vertical="center"/>
    </xf>
    <xf numFmtId="0" fontId="0" fillId="0" borderId="15" xfId="0" applyBorder="1" applyAlignment="1">
      <alignment horizontal="left" vertical="center"/>
    </xf>
    <xf numFmtId="176" fontId="0" fillId="0" borderId="40" xfId="0" applyNumberFormat="1" applyBorder="1" applyAlignment="1">
      <alignment horizontal="left" vertical="center"/>
    </xf>
    <xf numFmtId="176" fontId="0" fillId="0" borderId="15" xfId="0" applyNumberFormat="1" applyBorder="1" applyAlignment="1">
      <alignment horizontal="left" vertical="center"/>
    </xf>
    <xf numFmtId="0" fontId="27" fillId="0" borderId="0" xfId="0" applyFont="1" applyAlignment="1">
      <alignment horizontal="center" vertical="center"/>
    </xf>
    <xf numFmtId="0" fontId="0" fillId="0" borderId="0" xfId="0" applyAlignment="1">
      <alignment horizontal="left" vertical="center"/>
    </xf>
    <xf numFmtId="0" fontId="6" fillId="0" borderId="0" xfId="0" applyFont="1" applyAlignment="1">
      <alignment horizontal="left" indent="1"/>
    </xf>
    <xf numFmtId="0" fontId="5" fillId="0" borderId="0" xfId="0" applyFont="1" applyAlignment="1">
      <alignment horizontal="left" vertical="center" indent="2"/>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0" fillId="0" borderId="27" xfId="0"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9" xfId="0" applyBorder="1" applyAlignment="1">
      <alignment horizontal="left" vertical="center"/>
    </xf>
    <xf numFmtId="0" fontId="0" fillId="0" borderId="27" xfId="0" applyBorder="1" applyAlignment="1">
      <alignment horizontal="left" vertical="center"/>
    </xf>
    <xf numFmtId="0" fontId="0" fillId="0" borderId="20" xfId="0"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176" fontId="0" fillId="0" borderId="0" xfId="0" applyNumberFormat="1" applyAlignment="1">
      <alignment horizontal="left" vertical="top"/>
    </xf>
    <xf numFmtId="176" fontId="0" fillId="0" borderId="6" xfId="0" applyNumberFormat="1" applyBorder="1" applyAlignment="1">
      <alignment horizontal="left" vertical="top"/>
    </xf>
    <xf numFmtId="0" fontId="0" fillId="0" borderId="76" xfId="0" applyBorder="1" applyAlignment="1">
      <alignment horizontal="left" vertical="center" indent="1"/>
    </xf>
    <xf numFmtId="0" fontId="0" fillId="0" borderId="53" xfId="0" applyBorder="1" applyAlignment="1">
      <alignment horizontal="left" vertical="center" indent="1"/>
    </xf>
    <xf numFmtId="0" fontId="0" fillId="0" borderId="77" xfId="0" applyBorder="1" applyAlignment="1">
      <alignment horizontal="left" vertical="center" indent="1"/>
    </xf>
    <xf numFmtId="0" fontId="0" fillId="0" borderId="3" xfId="0" applyBorder="1" applyAlignment="1">
      <alignment horizontal="right" vertical="center"/>
    </xf>
    <xf numFmtId="0" fontId="10" fillId="0" borderId="0" xfId="0" applyFont="1" applyAlignment="1">
      <alignment horizontal="righ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4" xfId="0" applyBorder="1" applyAlignment="1">
      <alignment horizontal="left" vertical="center" indent="1"/>
    </xf>
    <xf numFmtId="0" fontId="0" fillId="0" borderId="0" xfId="0" applyAlignment="1">
      <alignment horizontal="left" vertical="center" indent="1"/>
    </xf>
    <xf numFmtId="0" fontId="0" fillId="0" borderId="75" xfId="0" applyBorder="1" applyAlignment="1">
      <alignment horizontal="left" vertical="center" indent="1"/>
    </xf>
    <xf numFmtId="0" fontId="0" fillId="0" borderId="36" xfId="0" applyBorder="1" applyAlignment="1">
      <alignment horizontal="right" vertical="center"/>
    </xf>
    <xf numFmtId="0" fontId="0" fillId="0" borderId="35" xfId="0" applyBorder="1" applyAlignment="1">
      <alignment horizontal="right" vertical="center"/>
    </xf>
    <xf numFmtId="0" fontId="0" fillId="0" borderId="34" xfId="0" applyBorder="1" applyAlignment="1">
      <alignment horizontal="distributed" vertical="distributed" wrapText="1"/>
    </xf>
    <xf numFmtId="0" fontId="0" fillId="0" borderId="35" xfId="0" applyBorder="1" applyAlignment="1">
      <alignment horizontal="distributed" vertical="distributed" wrapText="1"/>
    </xf>
    <xf numFmtId="0" fontId="0" fillId="0" borderId="25" xfId="0" applyBorder="1" applyAlignment="1">
      <alignment horizontal="left" vertical="top"/>
    </xf>
    <xf numFmtId="0" fontId="0" fillId="0" borderId="26" xfId="0" applyBorder="1" applyAlignment="1">
      <alignment horizontal="left" vertical="top"/>
    </xf>
    <xf numFmtId="0" fontId="0" fillId="0" borderId="33" xfId="0" applyBorder="1" applyAlignment="1">
      <alignment horizontal="right" vertical="center"/>
    </xf>
    <xf numFmtId="0" fontId="0" fillId="0" borderId="31" xfId="0" applyBorder="1" applyAlignment="1">
      <alignment horizontal="right" vertical="center" shrinkToFit="1"/>
    </xf>
    <xf numFmtId="0" fontId="0" fillId="0" borderId="10" xfId="0" applyBorder="1" applyAlignment="1">
      <alignment horizontal="right" vertical="center" shrinkToFit="1"/>
    </xf>
    <xf numFmtId="0" fontId="0" fillId="0" borderId="11" xfId="0" applyBorder="1" applyAlignment="1">
      <alignment horizontal="distributed" vertical="center" wrapText="1"/>
    </xf>
    <xf numFmtId="0" fontId="0" fillId="0" borderId="10" xfId="0" applyBorder="1" applyAlignment="1">
      <alignment horizontal="distributed" vertical="center" wrapText="1"/>
    </xf>
    <xf numFmtId="0" fontId="0" fillId="0" borderId="5" xfId="0" applyBorder="1" applyAlignment="1">
      <alignment horizontal="left"/>
    </xf>
    <xf numFmtId="0" fontId="0" fillId="0" borderId="0" xfId="0" applyAlignment="1">
      <alignment horizontal="left"/>
    </xf>
    <xf numFmtId="0" fontId="0" fillId="0" borderId="6" xfId="0" applyBorder="1" applyAlignment="1">
      <alignment horizontal="left"/>
    </xf>
    <xf numFmtId="0" fontId="0" fillId="0" borderId="41" xfId="0" applyBorder="1" applyAlignment="1">
      <alignment horizontal="left" vertical="center"/>
    </xf>
    <xf numFmtId="0" fontId="0" fillId="0" borderId="30"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distributed" vertical="distributed"/>
    </xf>
    <xf numFmtId="0" fontId="0" fillId="0" borderId="3" xfId="0" applyBorder="1" applyAlignment="1">
      <alignment horizontal="distributed" vertical="distributed"/>
    </xf>
    <xf numFmtId="177" fontId="0" fillId="0" borderId="30" xfId="0" applyNumberFormat="1" applyBorder="1">
      <alignment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177" fontId="15" fillId="0" borderId="32" xfId="0" applyNumberFormat="1" applyFont="1" applyBorder="1">
      <alignment vertical="center"/>
    </xf>
    <xf numFmtId="177" fontId="0" fillId="0" borderId="38" xfId="0" applyNumberFormat="1" applyBorder="1">
      <alignment vertical="center"/>
    </xf>
    <xf numFmtId="9" fontId="0" fillId="0" borderId="38" xfId="0" applyNumberFormat="1" applyBorder="1" applyAlignment="1">
      <alignment horizontal="center" vertical="center"/>
    </xf>
    <xf numFmtId="0" fontId="0" fillId="0" borderId="27" xfId="0" applyBorder="1">
      <alignment vertical="center"/>
    </xf>
    <xf numFmtId="0" fontId="0" fillId="0" borderId="0" xfId="0" quotePrefix="1" applyAlignment="1">
      <alignment horizontal="left" vertical="center"/>
    </xf>
    <xf numFmtId="0" fontId="15" fillId="0" borderId="0" xfId="0" applyFont="1" applyAlignment="1">
      <alignment horizontal="left" vertical="center"/>
    </xf>
  </cellXfs>
  <cellStyles count="2">
    <cellStyle name="ハイパーリンク" xfId="1" builtinId="8"/>
    <cellStyle name="標準" xfId="0" builtinId="0"/>
  </cellStyles>
  <dxfs count="75">
    <dxf>
      <fill>
        <patternFill>
          <bgColor rgb="FFFFFF00"/>
        </patternFill>
      </fill>
    </dxf>
    <dxf>
      <font>
        <b/>
        <i val="0"/>
      </font>
    </dxf>
    <dxf>
      <fill>
        <patternFill>
          <bgColor rgb="FFFFFF00"/>
        </patternFill>
      </fill>
    </dxf>
    <dxf>
      <font>
        <b/>
        <i val="0"/>
      </font>
    </dxf>
    <dxf>
      <font>
        <b/>
        <i val="0"/>
      </font>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ont>
        <b/>
        <i val="0"/>
      </font>
    </dxf>
    <dxf>
      <fill>
        <patternFill>
          <bgColor rgb="FFFFFF00"/>
        </patternFill>
      </fill>
    </dxf>
    <dxf>
      <fill>
        <patternFill>
          <bgColor rgb="FFFFFF00"/>
        </patternFill>
      </fill>
    </dxf>
    <dxf>
      <font>
        <b/>
        <i val="0"/>
      </font>
    </dxf>
    <dxf>
      <font>
        <b/>
        <i val="0"/>
      </font>
    </dxf>
    <dxf>
      <font>
        <b/>
        <i val="0"/>
      </font>
    </dxf>
    <dxf>
      <fill>
        <patternFill>
          <bgColor rgb="FFFFFF00"/>
        </patternFill>
      </fill>
    </dxf>
    <dxf>
      <fill>
        <patternFill>
          <bgColor rgb="FFFFFF00"/>
        </patternFill>
      </fill>
    </dxf>
    <dxf>
      <font>
        <b/>
        <i val="0"/>
      </font>
    </dxf>
    <dxf>
      <fill>
        <patternFill>
          <bgColor rgb="FFFFFF00"/>
        </patternFill>
      </fill>
    </dxf>
    <dxf>
      <font>
        <b/>
        <i val="0"/>
      </font>
    </dxf>
    <dxf>
      <font>
        <b/>
        <i val="0"/>
      </font>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b/>
        <i val="0"/>
      </font>
    </dxf>
    <dxf>
      <fill>
        <patternFill patternType="none">
          <bgColor auto="1"/>
        </patternFill>
      </fill>
    </dxf>
    <dxf>
      <fill>
        <patternFill>
          <bgColor rgb="FFFFFF00"/>
        </patternFill>
      </fill>
    </dxf>
    <dxf>
      <font>
        <b/>
        <i val="0"/>
      </font>
    </dxf>
    <dxf>
      <font>
        <b/>
        <i val="0"/>
      </font>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dxf>
    <dxf>
      <fill>
        <patternFill patternType="none">
          <bgColor auto="1"/>
        </patternFill>
      </fill>
    </dxf>
    <dxf>
      <fill>
        <patternFill>
          <bgColor rgb="FFFFFF00"/>
        </patternFill>
      </fill>
    </dxf>
    <dxf>
      <font>
        <b/>
        <i val="0"/>
      </font>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b/>
        <i val="0"/>
      </font>
    </dxf>
    <dxf>
      <font>
        <b/>
        <i val="0"/>
      </font>
    </dxf>
    <dxf>
      <fill>
        <patternFill patternType="none">
          <bgColor auto="1"/>
        </patternFill>
      </fill>
    </dxf>
    <dxf>
      <fill>
        <patternFill patternType="none">
          <bgColor auto="1"/>
        </patternFill>
      </fill>
    </dxf>
    <dxf>
      <font>
        <b/>
        <i val="0"/>
      </font>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font>
    </dxf>
    <dxf>
      <fill>
        <patternFill>
          <bgColor rgb="FFFFFF00"/>
        </patternFill>
      </fill>
    </dxf>
    <dxf>
      <fill>
        <patternFill patternType="none">
          <bgColor auto="1"/>
        </patternFill>
      </fill>
    </dxf>
    <dxf>
      <font>
        <b/>
        <i val="0"/>
      </font>
    </dxf>
    <dxf>
      <font>
        <b/>
        <i val="0"/>
      </font>
    </dxf>
    <dxf>
      <fill>
        <patternFill patternType="none">
          <bgColor auto="1"/>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58" lockText="1" noThreeD="1"/>
</file>

<file path=xl/ctrlProps/ctrlProp10.xml><?xml version="1.0" encoding="utf-8"?>
<formControlPr xmlns="http://schemas.microsoft.com/office/spreadsheetml/2009/9/main" objectType="CheckBox" fmlaLink="$T$14" lockText="1" noThreeD="1"/>
</file>

<file path=xl/ctrlProps/ctrlProp11.xml><?xml version="1.0" encoding="utf-8"?>
<formControlPr xmlns="http://schemas.microsoft.com/office/spreadsheetml/2009/9/main" objectType="CheckBox" fmlaLink="$T$15" lockText="1" noThreeD="1"/>
</file>

<file path=xl/ctrlProps/ctrlProp12.xml><?xml version="1.0" encoding="utf-8"?>
<formControlPr xmlns="http://schemas.microsoft.com/office/spreadsheetml/2009/9/main" objectType="CheckBox" fmlaLink="$V$13" lockText="1" noThreeD="1"/>
</file>

<file path=xl/ctrlProps/ctrlProp13.xml><?xml version="1.0" encoding="utf-8"?>
<formControlPr xmlns="http://schemas.microsoft.com/office/spreadsheetml/2009/9/main" objectType="CheckBox" fmlaLink="$V$15" lockText="1" noThreeD="1"/>
</file>

<file path=xl/ctrlProps/ctrlProp14.xml><?xml version="1.0" encoding="utf-8"?>
<formControlPr xmlns="http://schemas.microsoft.com/office/spreadsheetml/2009/9/main" objectType="CheckBox" fmlaLink="$AI$13" lockText="1" noThreeD="1"/>
</file>

<file path=xl/ctrlProps/ctrlProp15.xml><?xml version="1.0" encoding="utf-8"?>
<formControlPr xmlns="http://schemas.microsoft.com/office/spreadsheetml/2009/9/main" objectType="CheckBox" fmlaLink="$O$27" lockText="1" noThreeD="1"/>
</file>

<file path=xl/ctrlProps/ctrlProp16.xml><?xml version="1.0" encoding="utf-8"?>
<formControlPr xmlns="http://schemas.microsoft.com/office/spreadsheetml/2009/9/main" objectType="CheckBox" fmlaLink="$AB$27" lockText="1" noThreeD="1"/>
</file>

<file path=xl/ctrlProps/ctrlProp17.xml><?xml version="1.0" encoding="utf-8"?>
<formControlPr xmlns="http://schemas.microsoft.com/office/spreadsheetml/2009/9/main" objectType="CheckBox" fmlaLink="$V$14" lockText="1" noThreeD="1"/>
</file>

<file path=xl/ctrlProps/ctrlProp18.xml><?xml version="1.0" encoding="utf-8"?>
<formControlPr xmlns="http://schemas.microsoft.com/office/spreadsheetml/2009/9/main" objectType="CheckBox" fmlaLink="B17" lockText="1" noThreeD="1"/>
</file>

<file path=xl/ctrlProps/ctrlProp19.xml><?xml version="1.0" encoding="utf-8"?>
<formControlPr xmlns="http://schemas.microsoft.com/office/spreadsheetml/2009/9/main" objectType="CheckBox" fmlaLink="$P$12" lockText="1" noThreeD="1"/>
</file>

<file path=xl/ctrlProps/ctrlProp2.xml><?xml version="1.0" encoding="utf-8"?>
<formControlPr xmlns="http://schemas.microsoft.com/office/spreadsheetml/2009/9/main" objectType="CheckBox" fmlaLink="$H$59" lockText="1" noThreeD="1"/>
</file>

<file path=xl/ctrlProps/ctrlProp20.xml><?xml version="1.0" encoding="utf-8"?>
<formControlPr xmlns="http://schemas.microsoft.com/office/spreadsheetml/2009/9/main" objectType="CheckBox" fmlaLink="$P$13" lockText="1" noThreeD="1"/>
</file>

<file path=xl/ctrlProps/ctrlProp21.xml><?xml version="1.0" encoding="utf-8"?>
<formControlPr xmlns="http://schemas.microsoft.com/office/spreadsheetml/2009/9/main" objectType="CheckBox" fmlaLink="$J$12" lockText="1" noThreeD="1"/>
</file>

<file path=xl/ctrlProps/ctrlProp22.xml><?xml version="1.0" encoding="utf-8"?>
<formControlPr xmlns="http://schemas.microsoft.com/office/spreadsheetml/2009/9/main" objectType="CheckBox" fmlaLink="$J$13" lockText="1" noThreeD="1"/>
</file>

<file path=xl/ctrlProps/ctrlProp23.xml><?xml version="1.0" encoding="utf-8"?>
<formControlPr xmlns="http://schemas.microsoft.com/office/spreadsheetml/2009/9/main" objectType="CheckBox" fmlaLink="$V$11" lockText="1" noThreeD="1"/>
</file>

<file path=xl/ctrlProps/ctrlProp24.xml><?xml version="1.0" encoding="utf-8"?>
<formControlPr xmlns="http://schemas.microsoft.com/office/spreadsheetml/2009/9/main" objectType="CheckBox" fmlaLink="$V$12" lockText="1" noThreeD="1"/>
</file>

<file path=xl/ctrlProps/ctrlProp25.xml><?xml version="1.0" encoding="utf-8"?>
<formControlPr xmlns="http://schemas.microsoft.com/office/spreadsheetml/2009/9/main" objectType="CheckBox" fmlaLink="$AE$12" lockText="1" noThreeD="1"/>
</file>

<file path=xl/ctrlProps/ctrlProp26.xml><?xml version="1.0" encoding="utf-8"?>
<formControlPr xmlns="http://schemas.microsoft.com/office/spreadsheetml/2009/9/main" objectType="CheckBox" fmlaLink="$AE$13" lockText="1" noThreeD="1"/>
</file>

<file path=xl/ctrlProps/ctrlProp27.xml><?xml version="1.0" encoding="utf-8"?>
<formControlPr xmlns="http://schemas.microsoft.com/office/spreadsheetml/2009/9/main" objectType="CheckBox" fmlaLink="$AE$15" lockText="1" noThreeD="1"/>
</file>

<file path=xl/ctrlProps/ctrlProp28.xml><?xml version="1.0" encoding="utf-8"?>
<formControlPr xmlns="http://schemas.microsoft.com/office/spreadsheetml/2009/9/main" objectType="CheckBox" fmlaLink="$AE$14" lockText="1" noThreeD="1"/>
</file>

<file path=xl/ctrlProps/ctrlProp29.xml><?xml version="1.0" encoding="utf-8"?>
<formControlPr xmlns="http://schemas.microsoft.com/office/spreadsheetml/2009/9/main" objectType="CheckBox" fmlaLink="$J$12" lockText="1" noThreeD="1"/>
</file>

<file path=xl/ctrlProps/ctrlProp3.xml><?xml version="1.0" encoding="utf-8"?>
<formControlPr xmlns="http://schemas.microsoft.com/office/spreadsheetml/2009/9/main" objectType="CheckBox" fmlaLink="$M$58" lockText="1" noThreeD="1"/>
</file>

<file path=xl/ctrlProps/ctrlProp30.xml><?xml version="1.0" encoding="utf-8"?>
<formControlPr xmlns="http://schemas.microsoft.com/office/spreadsheetml/2009/9/main" objectType="CheckBox" fmlaLink="$J$13" lockText="1" noThreeD="1"/>
</file>

<file path=xl/ctrlProps/ctrlProp31.xml><?xml version="1.0" encoding="utf-8"?>
<formControlPr xmlns="http://schemas.microsoft.com/office/spreadsheetml/2009/9/main" objectType="CheckBox" fmlaLink="$P$12" lockText="1" noThreeD="1"/>
</file>

<file path=xl/ctrlProps/ctrlProp32.xml><?xml version="1.0" encoding="utf-8"?>
<formControlPr xmlns="http://schemas.microsoft.com/office/spreadsheetml/2009/9/main" objectType="CheckBox" fmlaLink="$P$13" lockText="1" noThreeD="1"/>
</file>

<file path=xl/ctrlProps/ctrlProp33.xml><?xml version="1.0" encoding="utf-8"?>
<formControlPr xmlns="http://schemas.microsoft.com/office/spreadsheetml/2009/9/main" objectType="CheckBox" fmlaLink="$P$14" lockText="1" noThreeD="1"/>
</file>

<file path=xl/ctrlProps/ctrlProp34.xml><?xml version="1.0" encoding="utf-8"?>
<formControlPr xmlns="http://schemas.microsoft.com/office/spreadsheetml/2009/9/main" objectType="CheckBox" fmlaLink="$P$15" lockText="1" noThreeD="1"/>
</file>

<file path=xl/ctrlProps/ctrlProp35.xml><?xml version="1.0" encoding="utf-8"?>
<formControlPr xmlns="http://schemas.microsoft.com/office/spreadsheetml/2009/9/main" objectType="CheckBox" fmlaLink="$R$14" lockText="1" noThreeD="1"/>
</file>

<file path=xl/ctrlProps/ctrlProp36.xml><?xml version="1.0" encoding="utf-8"?>
<formControlPr xmlns="http://schemas.microsoft.com/office/spreadsheetml/2009/9/main" objectType="CheckBox" fmlaLink="$R$15" lockText="1" noThreeD="1"/>
</file>

<file path=xl/ctrlProps/ctrlProp37.xml><?xml version="1.0" encoding="utf-8"?>
<formControlPr xmlns="http://schemas.microsoft.com/office/spreadsheetml/2009/9/main" objectType="CheckBox" fmlaLink="$T$14" lockText="1" noThreeD="1"/>
</file>

<file path=xl/ctrlProps/ctrlProp38.xml><?xml version="1.0" encoding="utf-8"?>
<formControlPr xmlns="http://schemas.microsoft.com/office/spreadsheetml/2009/9/main" objectType="CheckBox" fmlaLink="$T$15" lockText="1" noThreeD="1"/>
</file>

<file path=xl/ctrlProps/ctrlProp39.xml><?xml version="1.0" encoding="utf-8"?>
<formControlPr xmlns="http://schemas.microsoft.com/office/spreadsheetml/2009/9/main" objectType="CheckBox" fmlaLink="$V$12" lockText="1" noThreeD="1"/>
</file>

<file path=xl/ctrlProps/ctrlProp4.xml><?xml version="1.0" encoding="utf-8"?>
<formControlPr xmlns="http://schemas.microsoft.com/office/spreadsheetml/2009/9/main" objectType="CheckBox" fmlaLink="$M$59" lockText="1" noThreeD="1"/>
</file>

<file path=xl/ctrlProps/ctrlProp40.xml><?xml version="1.0" encoding="utf-8"?>
<formControlPr xmlns="http://schemas.microsoft.com/office/spreadsheetml/2009/9/main" objectType="CheckBox" fmlaLink="$V$13" lockText="1" noThreeD="1"/>
</file>

<file path=xl/ctrlProps/ctrlProp41.xml><?xml version="1.0" encoding="utf-8"?>
<formControlPr xmlns="http://schemas.microsoft.com/office/spreadsheetml/2009/9/main" objectType="CheckBox" fmlaLink="$V$14" lockText="1" noThreeD="1"/>
</file>

<file path=xl/ctrlProps/ctrlProp42.xml><?xml version="1.0" encoding="utf-8"?>
<formControlPr xmlns="http://schemas.microsoft.com/office/spreadsheetml/2009/9/main" objectType="CheckBox" fmlaLink="$V$15" lockText="1" noThreeD="1"/>
</file>

<file path=xl/ctrlProps/ctrlProp43.xml><?xml version="1.0" encoding="utf-8"?>
<formControlPr xmlns="http://schemas.microsoft.com/office/spreadsheetml/2009/9/main" objectType="CheckBox" fmlaLink="$AE$12" lockText="1" noThreeD="1"/>
</file>

<file path=xl/ctrlProps/ctrlProp44.xml><?xml version="1.0" encoding="utf-8"?>
<formControlPr xmlns="http://schemas.microsoft.com/office/spreadsheetml/2009/9/main" objectType="CheckBox" fmlaLink="$AE$13" lockText="1" noThreeD="1"/>
</file>

<file path=xl/ctrlProps/ctrlProp45.xml><?xml version="1.0" encoding="utf-8"?>
<formControlPr xmlns="http://schemas.microsoft.com/office/spreadsheetml/2009/9/main" objectType="CheckBox" fmlaLink="$AI$13" lockText="1" noThreeD="1"/>
</file>

<file path=xl/ctrlProps/ctrlProp46.xml><?xml version="1.0" encoding="utf-8"?>
<formControlPr xmlns="http://schemas.microsoft.com/office/spreadsheetml/2009/9/main" objectType="CheckBox" fmlaLink="$AE$14" lockText="1" noThreeD="1"/>
</file>

<file path=xl/ctrlProps/ctrlProp47.xml><?xml version="1.0" encoding="utf-8"?>
<formControlPr xmlns="http://schemas.microsoft.com/office/spreadsheetml/2009/9/main" objectType="CheckBox" fmlaLink="$AE$15" lockText="1" noThreeD="1"/>
</file>

<file path=xl/ctrlProps/ctrlProp48.xml><?xml version="1.0" encoding="utf-8"?>
<formControlPr xmlns="http://schemas.microsoft.com/office/spreadsheetml/2009/9/main" objectType="CheckBox" fmlaLink="$AI$15" lockText="1" noThreeD="1"/>
</file>

<file path=xl/ctrlProps/ctrlProp49.xml><?xml version="1.0" encoding="utf-8"?>
<formControlPr xmlns="http://schemas.microsoft.com/office/spreadsheetml/2009/9/main" objectType="CheckBox" fmlaLink="$O$27" lockText="1" noThreeD="1"/>
</file>

<file path=xl/ctrlProps/ctrlProp5.xml><?xml version="1.0" encoding="utf-8"?>
<formControlPr xmlns="http://schemas.microsoft.com/office/spreadsheetml/2009/9/main" objectType="CheckBox" fmlaLink="Q58" lockText="1" noThreeD="1"/>
</file>

<file path=xl/ctrlProps/ctrlProp50.xml><?xml version="1.0" encoding="utf-8"?>
<formControlPr xmlns="http://schemas.microsoft.com/office/spreadsheetml/2009/9/main" objectType="CheckBox" fmlaLink="$AB$27" lockText="1" noThreeD="1"/>
</file>

<file path=xl/ctrlProps/ctrlProp51.xml><?xml version="1.0" encoding="utf-8"?>
<formControlPr xmlns="http://schemas.microsoft.com/office/spreadsheetml/2009/9/main" objectType="CheckBox" fmlaLink="$H$58" lockText="1" noThreeD="1"/>
</file>

<file path=xl/ctrlProps/ctrlProp52.xml><?xml version="1.0" encoding="utf-8"?>
<formControlPr xmlns="http://schemas.microsoft.com/office/spreadsheetml/2009/9/main" objectType="CheckBox" fmlaLink="$H$59" lockText="1" noThreeD="1"/>
</file>

<file path=xl/ctrlProps/ctrlProp53.xml><?xml version="1.0" encoding="utf-8"?>
<formControlPr xmlns="http://schemas.microsoft.com/office/spreadsheetml/2009/9/main" objectType="CheckBox" fmlaLink="$M$58" lockText="1" noThreeD="1"/>
</file>

<file path=xl/ctrlProps/ctrlProp54.xml><?xml version="1.0" encoding="utf-8"?>
<formControlPr xmlns="http://schemas.microsoft.com/office/spreadsheetml/2009/9/main" objectType="CheckBox" fmlaLink="$M$59" lockText="1" noThreeD="1"/>
</file>

<file path=xl/ctrlProps/ctrlProp55.xml><?xml version="1.0" encoding="utf-8"?>
<formControlPr xmlns="http://schemas.microsoft.com/office/spreadsheetml/2009/9/main" objectType="CheckBox" fmlaLink="Q58" lockText="1" noThreeD="1"/>
</file>

<file path=xl/ctrlProps/ctrlProp56.xml><?xml version="1.0" encoding="utf-8"?>
<formControlPr xmlns="http://schemas.microsoft.com/office/spreadsheetml/2009/9/main" objectType="CheckBox" fmlaLink="$J$12" lockText="1" noThreeD="1"/>
</file>

<file path=xl/ctrlProps/ctrlProp57.xml><?xml version="1.0" encoding="utf-8"?>
<formControlPr xmlns="http://schemas.microsoft.com/office/spreadsheetml/2009/9/main" objectType="CheckBox" fmlaLink="$J$13" lockText="1" noThreeD="1"/>
</file>

<file path=xl/ctrlProps/ctrlProp58.xml><?xml version="1.0" encoding="utf-8"?>
<formControlPr xmlns="http://schemas.microsoft.com/office/spreadsheetml/2009/9/main" objectType="CheckBox" fmlaLink="$P$12" lockText="1" noThreeD="1"/>
</file>

<file path=xl/ctrlProps/ctrlProp59.xml><?xml version="1.0" encoding="utf-8"?>
<formControlPr xmlns="http://schemas.microsoft.com/office/spreadsheetml/2009/9/main" objectType="CheckBox" fmlaLink="$P$13" lockText="1" noThreeD="1"/>
</file>

<file path=xl/ctrlProps/ctrlProp6.xml><?xml version="1.0" encoding="utf-8"?>
<formControlPr xmlns="http://schemas.microsoft.com/office/spreadsheetml/2009/9/main" objectType="CheckBox" fmlaLink="$P$14" lockText="1" noThreeD="1"/>
</file>

<file path=xl/ctrlProps/ctrlProp60.xml><?xml version="1.0" encoding="utf-8"?>
<formControlPr xmlns="http://schemas.microsoft.com/office/spreadsheetml/2009/9/main" objectType="CheckBox" fmlaLink="$P$14" lockText="1" noThreeD="1"/>
</file>

<file path=xl/ctrlProps/ctrlProp61.xml><?xml version="1.0" encoding="utf-8"?>
<formControlPr xmlns="http://schemas.microsoft.com/office/spreadsheetml/2009/9/main" objectType="CheckBox" fmlaLink="$P$15" lockText="1" noThreeD="1"/>
</file>

<file path=xl/ctrlProps/ctrlProp62.xml><?xml version="1.0" encoding="utf-8"?>
<formControlPr xmlns="http://schemas.microsoft.com/office/spreadsheetml/2009/9/main" objectType="CheckBox" fmlaLink="$R$14" lockText="1" noThreeD="1"/>
</file>

<file path=xl/ctrlProps/ctrlProp63.xml><?xml version="1.0" encoding="utf-8"?>
<formControlPr xmlns="http://schemas.microsoft.com/office/spreadsheetml/2009/9/main" objectType="CheckBox" fmlaLink="$R$15" lockText="1" noThreeD="1"/>
</file>

<file path=xl/ctrlProps/ctrlProp64.xml><?xml version="1.0" encoding="utf-8"?>
<formControlPr xmlns="http://schemas.microsoft.com/office/spreadsheetml/2009/9/main" objectType="CheckBox" fmlaLink="$T$14" lockText="1" noThreeD="1"/>
</file>

<file path=xl/ctrlProps/ctrlProp65.xml><?xml version="1.0" encoding="utf-8"?>
<formControlPr xmlns="http://schemas.microsoft.com/office/spreadsheetml/2009/9/main" objectType="CheckBox" fmlaLink="$T$15" lockText="1" noThreeD="1"/>
</file>

<file path=xl/ctrlProps/ctrlProp66.xml><?xml version="1.0" encoding="utf-8"?>
<formControlPr xmlns="http://schemas.microsoft.com/office/spreadsheetml/2009/9/main" objectType="CheckBox" fmlaLink="$V$11" lockText="1" noThreeD="1"/>
</file>

<file path=xl/ctrlProps/ctrlProp67.xml><?xml version="1.0" encoding="utf-8"?>
<formControlPr xmlns="http://schemas.microsoft.com/office/spreadsheetml/2009/9/main" objectType="CheckBox" fmlaLink="$V$12" lockText="1" noThreeD="1"/>
</file>

<file path=xl/ctrlProps/ctrlProp68.xml><?xml version="1.0" encoding="utf-8"?>
<formControlPr xmlns="http://schemas.microsoft.com/office/spreadsheetml/2009/9/main" objectType="CheckBox" fmlaLink="$V$13" lockText="1" noThreeD="1"/>
</file>

<file path=xl/ctrlProps/ctrlProp69.xml><?xml version="1.0" encoding="utf-8"?>
<formControlPr xmlns="http://schemas.microsoft.com/office/spreadsheetml/2009/9/main" objectType="CheckBox" fmlaLink="$V$15" lockText="1" noThreeD="1"/>
</file>

<file path=xl/ctrlProps/ctrlProp7.xml><?xml version="1.0" encoding="utf-8"?>
<formControlPr xmlns="http://schemas.microsoft.com/office/spreadsheetml/2009/9/main" objectType="CheckBox" fmlaLink="$P$15" lockText="1" noThreeD="1"/>
</file>

<file path=xl/ctrlProps/ctrlProp70.xml><?xml version="1.0" encoding="utf-8"?>
<formControlPr xmlns="http://schemas.microsoft.com/office/spreadsheetml/2009/9/main" objectType="CheckBox" fmlaLink="$AE$12" lockText="1" noThreeD="1"/>
</file>

<file path=xl/ctrlProps/ctrlProp71.xml><?xml version="1.0" encoding="utf-8"?>
<formControlPr xmlns="http://schemas.microsoft.com/office/spreadsheetml/2009/9/main" objectType="CheckBox" fmlaLink="$AE$13" lockText="1" noThreeD="1"/>
</file>

<file path=xl/ctrlProps/ctrlProp72.xml><?xml version="1.0" encoding="utf-8"?>
<formControlPr xmlns="http://schemas.microsoft.com/office/spreadsheetml/2009/9/main" objectType="CheckBox" fmlaLink="$AI$13" lockText="1" noThreeD="1"/>
</file>

<file path=xl/ctrlProps/ctrlProp73.xml><?xml version="1.0" encoding="utf-8"?>
<formControlPr xmlns="http://schemas.microsoft.com/office/spreadsheetml/2009/9/main" objectType="CheckBox" fmlaLink="$AE$15" lockText="1" noThreeD="1"/>
</file>

<file path=xl/ctrlProps/ctrlProp74.xml><?xml version="1.0" encoding="utf-8"?>
<formControlPr xmlns="http://schemas.microsoft.com/office/spreadsheetml/2009/9/main" objectType="CheckBox" fmlaLink="$AE$14" lockText="1" noThreeD="1"/>
</file>

<file path=xl/ctrlProps/ctrlProp75.xml><?xml version="1.0" encoding="utf-8"?>
<formControlPr xmlns="http://schemas.microsoft.com/office/spreadsheetml/2009/9/main" objectType="CheckBox" fmlaLink="$O$27" lockText="1" noThreeD="1"/>
</file>

<file path=xl/ctrlProps/ctrlProp76.xml><?xml version="1.0" encoding="utf-8"?>
<formControlPr xmlns="http://schemas.microsoft.com/office/spreadsheetml/2009/9/main" objectType="CheckBox" fmlaLink="$AB$27" lockText="1" noThreeD="1"/>
</file>

<file path=xl/ctrlProps/ctrlProp77.xml><?xml version="1.0" encoding="utf-8"?>
<formControlPr xmlns="http://schemas.microsoft.com/office/spreadsheetml/2009/9/main" objectType="CheckBox" fmlaLink="$V$14" lockText="1" noThreeD="1"/>
</file>

<file path=xl/ctrlProps/ctrlProp8.xml><?xml version="1.0" encoding="utf-8"?>
<formControlPr xmlns="http://schemas.microsoft.com/office/spreadsheetml/2009/9/main" objectType="CheckBox" fmlaLink="$R$14" lockText="1" noThreeD="1"/>
</file>

<file path=xl/ctrlProps/ctrlProp9.xml><?xml version="1.0" encoding="utf-8"?>
<formControlPr xmlns="http://schemas.microsoft.com/office/spreadsheetml/2009/9/main" objectType="CheckBox" fmlaLink="$R$15" lockText="1" noThreeD="1"/>
</file>

<file path=xl/drawings/_rels/drawing1.xml.rels><?xml version="1.0" encoding="UTF-8" standalone="yes"?>
<Relationships xmlns="http://schemas.openxmlformats.org/package/2006/relationships"><Relationship Id="rId2" Type="http://schemas.openxmlformats.org/officeDocument/2006/relationships/hyperlink" Target="#&#19968;&#35239;&#34920;!A1"/><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6045;&#35373;&#20351;&#29992;&#39000;!A1"/></Relationships>
</file>

<file path=xl/drawings/_rels/drawing3.xml.rels><?xml version="1.0" encoding="UTF-8" standalone="yes"?>
<Relationships xmlns="http://schemas.openxmlformats.org/package/2006/relationships"><Relationship Id="rId1" Type="http://schemas.openxmlformats.org/officeDocument/2006/relationships/hyperlink" Target="#&#26045;&#35373;&#20351;&#29992;&#39000;!A1"/></Relationships>
</file>

<file path=xl/drawings/_rels/drawing4.xml.rels><?xml version="1.0" encoding="UTF-8" standalone="yes"?>
<Relationships xmlns="http://schemas.openxmlformats.org/package/2006/relationships"><Relationship Id="rId1" Type="http://schemas.openxmlformats.org/officeDocument/2006/relationships/hyperlink" Target="#&#26045;&#35373;&#20351;&#29992;&#39000;!A1"/></Relationships>
</file>

<file path=xl/drawings/_rels/drawing5.xml.rels><?xml version="1.0" encoding="UTF-8" standalone="yes"?>
<Relationships xmlns="http://schemas.openxmlformats.org/package/2006/relationships"><Relationship Id="rId1" Type="http://schemas.openxmlformats.org/officeDocument/2006/relationships/hyperlink" Target="#&#26045;&#35373;&#20351;&#29992;&#39000;!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10</xdr:row>
          <xdr:rowOff>142875</xdr:rowOff>
        </xdr:from>
        <xdr:to>
          <xdr:col>10</xdr:col>
          <xdr:colOff>0</xdr:colOff>
          <xdr:row>12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142875</xdr:rowOff>
        </xdr:from>
        <xdr:to>
          <xdr:col>10</xdr:col>
          <xdr:colOff>0</xdr:colOff>
          <xdr:row>13</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142875</xdr:rowOff>
        </xdr:from>
        <xdr:to>
          <xdr:col>15</xdr:col>
          <xdr:colOff>171450</xdr:colOff>
          <xdr:row>12</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142875</xdr:rowOff>
        </xdr:from>
        <xdr:to>
          <xdr:col>15</xdr:col>
          <xdr:colOff>171450</xdr:colOff>
          <xdr:row>13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133350</xdr:rowOff>
        </xdr:from>
        <xdr:to>
          <xdr:col>16</xdr:col>
          <xdr:colOff>0</xdr:colOff>
          <xdr:row>14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13</xdr:row>
          <xdr:rowOff>123825</xdr:rowOff>
        </xdr:from>
        <xdr:to>
          <xdr:col>16</xdr:col>
          <xdr:colOff>0</xdr:colOff>
          <xdr:row>15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xdr:row>
          <xdr:rowOff>133350</xdr:rowOff>
        </xdr:from>
        <xdr:to>
          <xdr:col>17</xdr:col>
          <xdr:colOff>171450</xdr:colOff>
          <xdr:row>14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123825</xdr:rowOff>
        </xdr:from>
        <xdr:to>
          <xdr:col>17</xdr:col>
          <xdr:colOff>171450</xdr:colOff>
          <xdr:row>15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133350</xdr:rowOff>
        </xdr:from>
        <xdr:to>
          <xdr:col>20</xdr:col>
          <xdr:colOff>0</xdr:colOff>
          <xdr:row>14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123825</xdr:rowOff>
        </xdr:from>
        <xdr:to>
          <xdr:col>20</xdr:col>
          <xdr:colOff>0</xdr:colOff>
          <xdr:row>15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xdr:row>
          <xdr:rowOff>133350</xdr:rowOff>
        </xdr:from>
        <xdr:to>
          <xdr:col>21</xdr:col>
          <xdr:colOff>171450</xdr:colOff>
          <xdr:row>11</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xdr:row>
          <xdr:rowOff>133350</xdr:rowOff>
        </xdr:from>
        <xdr:to>
          <xdr:col>21</xdr:col>
          <xdr:colOff>171450</xdr:colOff>
          <xdr:row>12</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xdr:row>
          <xdr:rowOff>142875</xdr:rowOff>
        </xdr:from>
        <xdr:to>
          <xdr:col>21</xdr:col>
          <xdr:colOff>171450</xdr:colOff>
          <xdr:row>13</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xdr:row>
          <xdr:rowOff>123825</xdr:rowOff>
        </xdr:from>
        <xdr:to>
          <xdr:col>21</xdr:col>
          <xdr:colOff>171450</xdr:colOff>
          <xdr:row>15</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10</xdr:row>
          <xdr:rowOff>133350</xdr:rowOff>
        </xdr:from>
        <xdr:to>
          <xdr:col>31</xdr:col>
          <xdr:colOff>0</xdr:colOff>
          <xdr:row>12</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142875</xdr:rowOff>
        </xdr:from>
        <xdr:to>
          <xdr:col>31</xdr:col>
          <xdr:colOff>0</xdr:colOff>
          <xdr:row>13</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142875</xdr:rowOff>
        </xdr:from>
        <xdr:to>
          <xdr:col>35</xdr:col>
          <xdr:colOff>0</xdr:colOff>
          <xdr:row>13</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13</xdr:row>
          <xdr:rowOff>133350</xdr:rowOff>
        </xdr:from>
        <xdr:to>
          <xdr:col>31</xdr:col>
          <xdr:colOff>0</xdr:colOff>
          <xdr:row>15</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133350</xdr:rowOff>
        </xdr:from>
        <xdr:to>
          <xdr:col>31</xdr:col>
          <xdr:colOff>0</xdr:colOff>
          <xdr:row>14</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104775</xdr:rowOff>
        </xdr:from>
        <xdr:to>
          <xdr:col>15</xdr:col>
          <xdr:colOff>0</xdr:colOff>
          <xdr:row>27</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104775</xdr:rowOff>
        </xdr:from>
        <xdr:to>
          <xdr:col>28</xdr:col>
          <xdr:colOff>0</xdr:colOff>
          <xdr:row>27</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9525</xdr:rowOff>
        </xdr:from>
        <xdr:to>
          <xdr:col>8</xdr:col>
          <xdr:colOff>0</xdr:colOff>
          <xdr:row>58</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7</xdr:col>
          <xdr:colOff>180975</xdr:colOff>
          <xdr:row>58</xdr:row>
          <xdr:rowOff>180975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0</xdr:colOff>
          <xdr:row>58</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0</xdr:rowOff>
        </xdr:from>
        <xdr:to>
          <xdr:col>13</xdr:col>
          <xdr:colOff>0</xdr:colOff>
          <xdr:row>58</xdr:row>
          <xdr:rowOff>180975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9525</xdr:rowOff>
        </xdr:from>
        <xdr:to>
          <xdr:col>17</xdr:col>
          <xdr:colOff>0</xdr:colOff>
          <xdr:row>58</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123825</xdr:colOff>
      <xdr:row>0</xdr:row>
      <xdr:rowOff>66675</xdr:rowOff>
    </xdr:from>
    <xdr:to>
      <xdr:col>41</xdr:col>
      <xdr:colOff>390525</xdr:colOff>
      <xdr:row>2</xdr:row>
      <xdr:rowOff>66674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7000875" y="66675"/>
          <a:ext cx="1666875" cy="36194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記入例を参照する</a:t>
          </a:r>
        </a:p>
      </xdr:txBody>
    </xdr:sp>
    <xdr:clientData fPrintsWithSheet="0"/>
  </xdr:twoCellAnchor>
  <xdr:twoCellAnchor>
    <xdr:from>
      <xdr:col>38</xdr:col>
      <xdr:colOff>123825</xdr:colOff>
      <xdr:row>18</xdr:row>
      <xdr:rowOff>76200</xdr:rowOff>
    </xdr:from>
    <xdr:to>
      <xdr:col>43</xdr:col>
      <xdr:colOff>38100</xdr:colOff>
      <xdr:row>32</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00875" y="2962275"/>
          <a:ext cx="2533650" cy="20002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学内使用の場合は、施設使用料は徴収致しません。</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但し、学会や外部研修会の場合は、使用料が発生</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しますので、事前にお問い合わせください。</a:t>
          </a:r>
          <a:endParaRPr kumimoji="1" lang="en-US" altLang="ja-JP" sz="800">
            <a:latin typeface="Meiryo UI" panose="020B0604030504040204" pitchFamily="50" charset="-128"/>
            <a:ea typeface="Meiryo UI" panose="020B0604030504040204" pitchFamily="50" charset="-128"/>
          </a:endParaRPr>
        </a:p>
        <a:p>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また、当施設は研修施設となりますので、研修、学生教育、災害関連事業に係る使用を優先します。</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定例会議等の使用はお断りいたしますので、ご注意下さい。</a:t>
          </a:r>
          <a:endParaRPr kumimoji="1" lang="en-US" altLang="ja-JP" sz="800">
            <a:latin typeface="Meiryo UI" panose="020B0604030504040204" pitchFamily="50" charset="-128"/>
            <a:ea typeface="Meiryo UI" panose="020B0604030504040204" pitchFamily="50" charset="-128"/>
          </a:endParaRPr>
        </a:p>
        <a:p>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使用日時が複数になる場合は、</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施設使用日程一覧表に記載</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に☑をし、施設使用日程一覧表に記載の上、併せてご提出ください。</a:t>
          </a:r>
          <a:endParaRPr kumimoji="1" lang="en-US" altLang="ja-JP" sz="800">
            <a:latin typeface="Meiryo UI" panose="020B0604030504040204" pitchFamily="50" charset="-128"/>
            <a:ea typeface="Meiryo UI" panose="020B060403050404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20</xdr:col>
          <xdr:colOff>171450</xdr:colOff>
          <xdr:row>12</xdr:row>
          <xdr:rowOff>133350</xdr:rowOff>
        </xdr:from>
        <xdr:to>
          <xdr:col>21</xdr:col>
          <xdr:colOff>171450</xdr:colOff>
          <xdr:row>14</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16</xdr:row>
          <xdr:rowOff>95250</xdr:rowOff>
        </xdr:from>
        <xdr:to>
          <xdr:col>1</xdr:col>
          <xdr:colOff>171450</xdr:colOff>
          <xdr:row>17</xdr:row>
          <xdr:rowOff>95250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123825</xdr:colOff>
      <xdr:row>15</xdr:row>
      <xdr:rowOff>85725</xdr:rowOff>
    </xdr:from>
    <xdr:to>
      <xdr:col>41</xdr:col>
      <xdr:colOff>390525</xdr:colOff>
      <xdr:row>17</xdr:row>
      <xdr:rowOff>66674</xdr:rowOff>
    </xdr:to>
    <xdr:sp macro="" textlink="">
      <xdr:nvSpPr>
        <xdr:cNvPr id="34" name="角丸四角形 33">
          <a:hlinkClick xmlns:r="http://schemas.openxmlformats.org/officeDocument/2006/relationships" r:id="rId2"/>
          <a:extLst>
            <a:ext uri="{FF2B5EF4-FFF2-40B4-BE49-F238E27FC236}">
              <a16:creationId xmlns:a16="http://schemas.microsoft.com/office/drawing/2014/main" id="{00000000-0008-0000-0000-000022000000}"/>
            </a:ext>
          </a:extLst>
        </xdr:cNvPr>
        <xdr:cNvSpPr/>
      </xdr:nvSpPr>
      <xdr:spPr>
        <a:xfrm>
          <a:off x="7000875" y="2409825"/>
          <a:ext cx="1666875" cy="36194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一覧表を参照する</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10</xdr:row>
          <xdr:rowOff>142875</xdr:rowOff>
        </xdr:from>
        <xdr:to>
          <xdr:col>10</xdr:col>
          <xdr:colOff>0</xdr:colOff>
          <xdr:row>12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142875</xdr:rowOff>
        </xdr:from>
        <xdr:to>
          <xdr:col>10</xdr:col>
          <xdr:colOff>0</xdr:colOff>
          <xdr:row>13</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xdr:row>
          <xdr:rowOff>142875</xdr:rowOff>
        </xdr:from>
        <xdr:to>
          <xdr:col>15</xdr:col>
          <xdr:colOff>171450</xdr:colOff>
          <xdr:row>12</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xdr:row>
          <xdr:rowOff>142875</xdr:rowOff>
        </xdr:from>
        <xdr:to>
          <xdr:col>15</xdr:col>
          <xdr:colOff>171450</xdr:colOff>
          <xdr:row>13</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133350</xdr:rowOff>
        </xdr:from>
        <xdr:to>
          <xdr:col>16</xdr:col>
          <xdr:colOff>0</xdr:colOff>
          <xdr:row>14</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13</xdr:row>
          <xdr:rowOff>123825</xdr:rowOff>
        </xdr:from>
        <xdr:to>
          <xdr:col>16</xdr:col>
          <xdr:colOff>0</xdr:colOff>
          <xdr:row>15</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xdr:row>
          <xdr:rowOff>133350</xdr:rowOff>
        </xdr:from>
        <xdr:to>
          <xdr:col>17</xdr:col>
          <xdr:colOff>171450</xdr:colOff>
          <xdr:row>14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123825</xdr:rowOff>
        </xdr:from>
        <xdr:to>
          <xdr:col>17</xdr:col>
          <xdr:colOff>171450</xdr:colOff>
          <xdr:row>15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133350</xdr:rowOff>
        </xdr:from>
        <xdr:to>
          <xdr:col>20</xdr:col>
          <xdr:colOff>0</xdr:colOff>
          <xdr:row>14</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xdr:row>
          <xdr:rowOff>123825</xdr:rowOff>
        </xdr:from>
        <xdr:to>
          <xdr:col>20</xdr:col>
          <xdr:colOff>0</xdr:colOff>
          <xdr:row>15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xdr:row>
          <xdr:rowOff>133350</xdr:rowOff>
        </xdr:from>
        <xdr:to>
          <xdr:col>22</xdr:col>
          <xdr:colOff>0</xdr:colOff>
          <xdr:row>12</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xdr:row>
          <xdr:rowOff>133350</xdr:rowOff>
        </xdr:from>
        <xdr:to>
          <xdr:col>22</xdr:col>
          <xdr:colOff>0</xdr:colOff>
          <xdr:row>13</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xdr:row>
          <xdr:rowOff>133350</xdr:rowOff>
        </xdr:from>
        <xdr:to>
          <xdr:col>22</xdr:col>
          <xdr:colOff>0</xdr:colOff>
          <xdr:row>14</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13</xdr:row>
          <xdr:rowOff>123825</xdr:rowOff>
        </xdr:from>
        <xdr:to>
          <xdr:col>22</xdr:col>
          <xdr:colOff>0</xdr:colOff>
          <xdr:row>15</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10</xdr:row>
          <xdr:rowOff>133350</xdr:rowOff>
        </xdr:from>
        <xdr:to>
          <xdr:col>31</xdr:col>
          <xdr:colOff>0</xdr:colOff>
          <xdr:row>12</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142875</xdr:rowOff>
        </xdr:from>
        <xdr:to>
          <xdr:col>31</xdr:col>
          <xdr:colOff>0</xdr:colOff>
          <xdr:row>13</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142875</xdr:rowOff>
        </xdr:from>
        <xdr:to>
          <xdr:col>35</xdr:col>
          <xdr:colOff>0</xdr:colOff>
          <xdr:row>13</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12</xdr:row>
          <xdr:rowOff>133350</xdr:rowOff>
        </xdr:from>
        <xdr:to>
          <xdr:col>31</xdr:col>
          <xdr:colOff>0</xdr:colOff>
          <xdr:row>14</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13</xdr:row>
          <xdr:rowOff>133350</xdr:rowOff>
        </xdr:from>
        <xdr:to>
          <xdr:col>31</xdr:col>
          <xdr:colOff>0</xdr:colOff>
          <xdr:row>15</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133350</xdr:rowOff>
        </xdr:from>
        <xdr:to>
          <xdr:col>35</xdr:col>
          <xdr:colOff>0</xdr:colOff>
          <xdr:row>15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104775</xdr:rowOff>
        </xdr:from>
        <xdr:to>
          <xdr:col>15</xdr:col>
          <xdr:colOff>0</xdr:colOff>
          <xdr:row>27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104775</xdr:rowOff>
        </xdr:from>
        <xdr:to>
          <xdr:col>28</xdr:col>
          <xdr:colOff>0</xdr:colOff>
          <xdr:row>27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9525</xdr:rowOff>
        </xdr:from>
        <xdr:to>
          <xdr:col>8</xdr:col>
          <xdr:colOff>0</xdr:colOff>
          <xdr:row>58</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8</xdr:col>
          <xdr:colOff>0</xdr:colOff>
          <xdr:row>58</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0</xdr:colOff>
          <xdr:row>58</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0</xdr:rowOff>
        </xdr:from>
        <xdr:to>
          <xdr:col>13</xdr:col>
          <xdr:colOff>0</xdr:colOff>
          <xdr:row>58</xdr:row>
          <xdr:rowOff>180975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9525</xdr:rowOff>
        </xdr:from>
        <xdr:to>
          <xdr:col>17</xdr:col>
          <xdr:colOff>0</xdr:colOff>
          <xdr:row>58</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0</xdr:colOff>
      <xdr:row>5</xdr:row>
      <xdr:rowOff>0</xdr:rowOff>
    </xdr:from>
    <xdr:to>
      <xdr:col>30</xdr:col>
      <xdr:colOff>47625</xdr:colOff>
      <xdr:row>8</xdr:row>
      <xdr:rowOff>47626</xdr:rowOff>
    </xdr:to>
    <xdr:sp macro="" textlink="">
      <xdr:nvSpPr>
        <xdr:cNvPr id="29" name="線吹き出し 1 (枠付き) 28">
          <a:extLst>
            <a:ext uri="{FF2B5EF4-FFF2-40B4-BE49-F238E27FC236}">
              <a16:creationId xmlns:a16="http://schemas.microsoft.com/office/drawing/2014/main" id="{00000000-0008-0000-0100-00001D000000}"/>
            </a:ext>
          </a:extLst>
        </xdr:cNvPr>
        <xdr:cNvSpPr/>
      </xdr:nvSpPr>
      <xdr:spPr>
        <a:xfrm>
          <a:off x="3257550" y="819150"/>
          <a:ext cx="2219325" cy="542926"/>
        </a:xfrm>
        <a:prstGeom prst="borderCallout1">
          <a:avLst>
            <a:gd name="adj1" fmla="val 48380"/>
            <a:gd name="adj2" fmla="val 758"/>
            <a:gd name="adj3" fmla="val 159200"/>
            <a:gd name="adj4" fmla="val -20326"/>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□をクリックする✔することができます。</a:t>
          </a:r>
          <a:br>
            <a:rPr kumimoji="1" lang="en-US" altLang="ja-JP" sz="900">
              <a:solidFill>
                <a:sysClr val="windowText" lastClr="000000"/>
              </a:solidFill>
              <a:latin typeface="Meiryo UI" panose="020B0604030504040204" pitchFamily="50" charset="-128"/>
              <a:ea typeface="Meiryo UI" panose="020B0604030504040204" pitchFamily="50" charset="-128"/>
            </a:rPr>
          </a:br>
          <a:r>
            <a:rPr kumimoji="1" lang="ja-JP" altLang="en-US" sz="900">
              <a:solidFill>
                <a:sysClr val="windowText" lastClr="000000"/>
              </a:solidFill>
              <a:latin typeface="Meiryo UI" panose="020B0604030504040204" pitchFamily="50" charset="-128"/>
              <a:ea typeface="Meiryo UI" panose="020B0604030504040204" pitchFamily="50" charset="-128"/>
            </a:rPr>
            <a:t>使用する部屋を選んで☑にしてください。</a:t>
          </a:r>
        </a:p>
      </xdr:txBody>
    </xdr:sp>
    <xdr:clientData/>
  </xdr:twoCellAnchor>
  <xdr:twoCellAnchor>
    <xdr:from>
      <xdr:col>1</xdr:col>
      <xdr:colOff>28575</xdr:colOff>
      <xdr:row>2</xdr:row>
      <xdr:rowOff>152400</xdr:rowOff>
    </xdr:from>
    <xdr:to>
      <xdr:col>16</xdr:col>
      <xdr:colOff>28575</xdr:colOff>
      <xdr:row>7</xdr:row>
      <xdr:rowOff>142875</xdr:rowOff>
    </xdr:to>
    <xdr:sp macro="" textlink="">
      <xdr:nvSpPr>
        <xdr:cNvPr id="30" name="フローチャート: 代替処理 29">
          <a:extLst>
            <a:ext uri="{FF2B5EF4-FFF2-40B4-BE49-F238E27FC236}">
              <a16:creationId xmlns:a16="http://schemas.microsoft.com/office/drawing/2014/main" id="{00000000-0008-0000-0100-00001E000000}"/>
            </a:ext>
          </a:extLst>
        </xdr:cNvPr>
        <xdr:cNvSpPr/>
      </xdr:nvSpPr>
      <xdr:spPr>
        <a:xfrm>
          <a:off x="209550" y="514350"/>
          <a:ext cx="2714625" cy="723900"/>
        </a:xfrm>
        <a:prstGeom prst="flowChartAlternateProcess">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黄色の網掛け部分に必要事項を記入し、該当する箇所に✔をしてください。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33</xdr:col>
      <xdr:colOff>9525</xdr:colOff>
      <xdr:row>5</xdr:row>
      <xdr:rowOff>0</xdr:rowOff>
    </xdr:from>
    <xdr:to>
      <xdr:col>41</xdr:col>
      <xdr:colOff>152400</xdr:colOff>
      <xdr:row>8</xdr:row>
      <xdr:rowOff>19050</xdr:rowOff>
    </xdr:to>
    <xdr:sp macro="" textlink="">
      <xdr:nvSpPr>
        <xdr:cNvPr id="31" name="線吹き出し 1 (枠付き) 30">
          <a:extLst>
            <a:ext uri="{FF2B5EF4-FFF2-40B4-BE49-F238E27FC236}">
              <a16:creationId xmlns:a16="http://schemas.microsoft.com/office/drawing/2014/main" id="{00000000-0008-0000-0100-00001F000000}"/>
            </a:ext>
          </a:extLst>
        </xdr:cNvPr>
        <xdr:cNvSpPr/>
      </xdr:nvSpPr>
      <xdr:spPr>
        <a:xfrm>
          <a:off x="5981700" y="819150"/>
          <a:ext cx="2447925" cy="514350"/>
        </a:xfrm>
        <a:prstGeom prst="borderCallout1">
          <a:avLst>
            <a:gd name="adj1" fmla="val 48380"/>
            <a:gd name="adj2" fmla="val 758"/>
            <a:gd name="adj3" fmla="val 168654"/>
            <a:gd name="adj4" fmla="val -19812"/>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センター休館日は冷暖房が全館</a:t>
          </a:r>
          <a:r>
            <a:rPr kumimoji="1" lang="en-US" altLang="ja-JP" sz="900">
              <a:solidFill>
                <a:sysClr val="windowText" lastClr="000000"/>
              </a:solidFill>
              <a:latin typeface="Meiryo UI" panose="020B0604030504040204" pitchFamily="50" charset="-128"/>
              <a:ea typeface="Meiryo UI" panose="020B0604030504040204" pitchFamily="50" charset="-128"/>
            </a:rPr>
            <a:t>OFF</a:t>
          </a:r>
          <a:r>
            <a:rPr kumimoji="1" lang="ja-JP" altLang="en-US" sz="900">
              <a:solidFill>
                <a:sysClr val="windowText" lastClr="000000"/>
              </a:solidFill>
              <a:latin typeface="Meiryo UI" panose="020B0604030504040204" pitchFamily="50" charset="-128"/>
              <a:ea typeface="Meiryo UI" panose="020B0604030504040204" pitchFamily="50" charset="-128"/>
            </a:rPr>
            <a:t>となります。</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必要な場合は冷暖房に☑してください。</a:t>
          </a:r>
        </a:p>
      </xdr:txBody>
    </xdr:sp>
    <xdr:clientData/>
  </xdr:twoCellAnchor>
  <xdr:twoCellAnchor>
    <xdr:from>
      <xdr:col>39</xdr:col>
      <xdr:colOff>38100</xdr:colOff>
      <xdr:row>8</xdr:row>
      <xdr:rowOff>76200</xdr:rowOff>
    </xdr:from>
    <xdr:to>
      <xdr:col>43</xdr:col>
      <xdr:colOff>47625</xdr:colOff>
      <xdr:row>18</xdr:row>
      <xdr:rowOff>28575</xdr:rowOff>
    </xdr:to>
    <xdr:sp macro="" textlink="">
      <xdr:nvSpPr>
        <xdr:cNvPr id="32" name="線吹き出し 1 (枠付き) 31">
          <a:extLst>
            <a:ext uri="{FF2B5EF4-FFF2-40B4-BE49-F238E27FC236}">
              <a16:creationId xmlns:a16="http://schemas.microsoft.com/office/drawing/2014/main" id="{00000000-0008-0000-0100-000020000000}"/>
            </a:ext>
          </a:extLst>
        </xdr:cNvPr>
        <xdr:cNvSpPr/>
      </xdr:nvSpPr>
      <xdr:spPr>
        <a:xfrm>
          <a:off x="7096125" y="1390650"/>
          <a:ext cx="2447925" cy="1466850"/>
        </a:xfrm>
        <a:prstGeom prst="borderCallout1">
          <a:avLst>
            <a:gd name="adj1" fmla="val 48380"/>
            <a:gd name="adj2" fmla="val 758"/>
            <a:gd name="adj3" fmla="val 32940"/>
            <a:gd name="adj4" fmla="val -19812"/>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センター休館日は朝８時以前、夜７時以降は東西の玄関が自動で施錠されます。</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退出は可能ですが、入館の際に登録されたＩＤカードが必要となります。</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ＩＤカードをお持ちでない方が入館される場合は、こちらに☑をしていただくことで、使用時間内の間、玄関を開錠したままにいたします。</a:t>
          </a:r>
        </a:p>
      </xdr:txBody>
    </xdr:sp>
    <xdr:clientData/>
  </xdr:twoCellAnchor>
  <xdr:twoCellAnchor>
    <xdr:from>
      <xdr:col>39</xdr:col>
      <xdr:colOff>28575</xdr:colOff>
      <xdr:row>18</xdr:row>
      <xdr:rowOff>76200</xdr:rowOff>
    </xdr:from>
    <xdr:to>
      <xdr:col>43</xdr:col>
      <xdr:colOff>38100</xdr:colOff>
      <xdr:row>27</xdr:row>
      <xdr:rowOff>66675</xdr:rowOff>
    </xdr:to>
    <xdr:sp macro="" textlink="">
      <xdr:nvSpPr>
        <xdr:cNvPr id="33" name="線吹き出し 1 (枠付き) 32">
          <a:extLst>
            <a:ext uri="{FF2B5EF4-FFF2-40B4-BE49-F238E27FC236}">
              <a16:creationId xmlns:a16="http://schemas.microsoft.com/office/drawing/2014/main" id="{00000000-0008-0000-0100-000021000000}"/>
            </a:ext>
          </a:extLst>
        </xdr:cNvPr>
        <xdr:cNvSpPr/>
      </xdr:nvSpPr>
      <xdr:spPr>
        <a:xfrm>
          <a:off x="7086600" y="2905125"/>
          <a:ext cx="2447925" cy="1228725"/>
        </a:xfrm>
        <a:prstGeom prst="borderCallout1">
          <a:avLst>
            <a:gd name="adj1" fmla="val 48380"/>
            <a:gd name="adj2" fmla="val 758"/>
            <a:gd name="adj3" fmla="val -53424"/>
            <a:gd name="adj4" fmla="val -45493"/>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Meiryo UI" panose="020B0604030504040204" pitchFamily="50" charset="-128"/>
              <a:ea typeface="Meiryo UI" panose="020B0604030504040204" pitchFamily="50" charset="-128"/>
            </a:rPr>
            <a:t>3</a:t>
          </a:r>
          <a:r>
            <a:rPr kumimoji="1" lang="ja-JP" altLang="en-US" sz="900">
              <a:solidFill>
                <a:sysClr val="windowText" lastClr="000000"/>
              </a:solidFill>
              <a:latin typeface="Meiryo UI" panose="020B0604030504040204" pitchFamily="50" charset="-128"/>
              <a:ea typeface="Meiryo UI" panose="020B0604030504040204" pitchFamily="50" charset="-128"/>
            </a:rPr>
            <a:t>Ｆクリニカルシミュレーションセンターは通常電子錠により施錠されています。</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入室の際は登録されたＩＤカードが必要となります。</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ＩＤカードをお持ちでない方が入室される場合は、</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こちらに☑をしていただくことで、電子錠を使用時間の間、開錠したままにいたします。</a:t>
          </a:r>
        </a:p>
      </xdr:txBody>
    </xdr:sp>
    <xdr:clientData/>
  </xdr:twoCellAnchor>
  <xdr:twoCellAnchor>
    <xdr:from>
      <xdr:col>39</xdr:col>
      <xdr:colOff>19050</xdr:colOff>
      <xdr:row>27</xdr:row>
      <xdr:rowOff>114300</xdr:rowOff>
    </xdr:from>
    <xdr:to>
      <xdr:col>43</xdr:col>
      <xdr:colOff>28575</xdr:colOff>
      <xdr:row>36</xdr:row>
      <xdr:rowOff>66675</xdr:rowOff>
    </xdr:to>
    <xdr:sp macro="" textlink="">
      <xdr:nvSpPr>
        <xdr:cNvPr id="34" name="線吹き出し 1 (枠付き) 33">
          <a:extLst>
            <a:ext uri="{FF2B5EF4-FFF2-40B4-BE49-F238E27FC236}">
              <a16:creationId xmlns:a16="http://schemas.microsoft.com/office/drawing/2014/main" id="{00000000-0008-0000-0100-000022000000}"/>
            </a:ext>
          </a:extLst>
        </xdr:cNvPr>
        <xdr:cNvSpPr/>
      </xdr:nvSpPr>
      <xdr:spPr>
        <a:xfrm>
          <a:off x="7077075" y="4181475"/>
          <a:ext cx="2447925" cy="1228725"/>
        </a:xfrm>
        <a:prstGeom prst="borderCallout1">
          <a:avLst>
            <a:gd name="adj1" fmla="val 48380"/>
            <a:gd name="adj2" fmla="val 758"/>
            <a:gd name="adj3" fmla="val -124742"/>
            <a:gd name="adj4" fmla="val -96077"/>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使用日時は準備・片付けを含めた時間をご記入ください。</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開会時間・閉会時間は実際にイベント等で使用される時間をご記入ください。施設利用料が発生する場合はこちらの時間をもとに起算いたします。</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なお、元号をクリックするとプルダウンで選択できます。</a:t>
          </a:r>
        </a:p>
      </xdr:txBody>
    </xdr:sp>
    <xdr:clientData/>
  </xdr:twoCellAnchor>
  <xdr:twoCellAnchor>
    <xdr:from>
      <xdr:col>39</xdr:col>
      <xdr:colOff>19050</xdr:colOff>
      <xdr:row>36</xdr:row>
      <xdr:rowOff>114301</xdr:rowOff>
    </xdr:from>
    <xdr:to>
      <xdr:col>43</xdr:col>
      <xdr:colOff>28575</xdr:colOff>
      <xdr:row>41</xdr:row>
      <xdr:rowOff>85726</xdr:rowOff>
    </xdr:to>
    <xdr:sp macro="" textlink="">
      <xdr:nvSpPr>
        <xdr:cNvPr id="38" name="線吹き出し 1 (枠付き) 37">
          <a:extLst>
            <a:ext uri="{FF2B5EF4-FFF2-40B4-BE49-F238E27FC236}">
              <a16:creationId xmlns:a16="http://schemas.microsoft.com/office/drawing/2014/main" id="{00000000-0008-0000-0100-000026000000}"/>
            </a:ext>
          </a:extLst>
        </xdr:cNvPr>
        <xdr:cNvSpPr/>
      </xdr:nvSpPr>
      <xdr:spPr>
        <a:xfrm>
          <a:off x="7077075" y="5457826"/>
          <a:ext cx="2447925" cy="685800"/>
        </a:xfrm>
        <a:prstGeom prst="borderCallout1">
          <a:avLst>
            <a:gd name="adj1" fmla="val 48380"/>
            <a:gd name="adj2" fmla="val 758"/>
            <a:gd name="adj3" fmla="val -276712"/>
            <a:gd name="adj4" fmla="val -92186"/>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主催団体名をご記入ください。</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また、開催するイベントで参加費を徴収する場合は、ありを☑して、金額をご記入ください。　　　　　　　　　　　　　　　　　　　　　　　　　　　　　　　　　　　　　　　　　　　　　　　　　　　　　　　　　　　　　　　　　　　　　　　　　　　　　　　　　　　　　　　　　　　　　　　　　　　　　　　　　　　　　　　　　　　　　　　　　　　　　　　　　　　　　　　　　　　　　　　　　　　　　　　　　　　　　　　　　　　　　　　　　　　　　　　　　　　　　　　　　　　　　　　　　　　　　　　　　　　　　　　　　　　　　　　　　　　　　　　　　　　　　　　　　　　　　　　　　　　　　　　　　　　　　　　　　　　　　　　　　　　　　　　　　　　　　　　　　　　　　　　　　　　　　　　　　　　　　　　　　　　　　　　　　　　　　　　　　　　　　　　　　　　　　　　　　　　　　　　　　　　　　　　　　　　　　　　　　　　　　　　　　　　　　　　　　　　　　　　　　　　　　　　　　　　　　　　　　　　　　　　　　　　　　　　　　　　　　　　　　　　　　　　　　　　　　　　　　　　　　　　　　　　　　　　　　　　　　　　　　　　　　　　　　　　　　　　　　　　　　　　　　　　　　　　　　　　　　　　　　　　　　　　　　　　　　　　　　　　　　　　　　　　　　　　　　　　　　　　　　　　　　　　　　　　　　　　　　　　　　　　　　　　　　　　　　　　　　　　　　　　　　　　　　　　　　　　　　　　　　　　　　　　　　　　　　　　　　　　　　　　　　　　　　　　　　　　　　　　　　　　　　　　　　　　　　　　　　　　　　　　　　　　　　　　　　　　　　　　　　　　　　　　　　　　　　　　　　　　　　　　　　　　　　　　　　　　　　　　　　　　　　　　　　　　　　　　　　　　　　　　　　　　　　　　　　　　　　　　　　　　　　　　　　　　　　　　　　　　　　　　　　　　　　　　　　　　　　　　　　　　　　　　　　　　　　　　　　　　　　　　　　　　　　　　　　　　　　　　　　　　　　　　　　　　　　　　　　　　　　　　　　　　　　　　　　　　　　　　　　　　　　　　　　　　　　　　　　　　　　　　　　　　　　　　　　　　　　　　　　　　　　　　　　　　　　　　　　　　　　　　　　　　　　　　　　　　　　　　　　　　　　　　　　　　　　　　　　　　　　　　　　　　　　　　　　　　　　　　　　　　　　　　　　　　　　　　　　　　　　　　　　　　　　　　　　　　　　　　　　　　　　　　　　　　　　　　　　　　　　　　　　　　　　　　　　　　　　　　　　　　　　　　　　　　　　　　　　　　　　　　　　　　　　　　　　　　　　　　　　　　　　　　　　　　　　　　　　　　　　　　　　　　　　　　　　　　　　　　　　　　　　　　　　　　　　　　　　　　　　　　　　　　　　　　　　　　　　　　　　　　　　　　　　　　　　　　　　　　　　　　　　　　　　　　　　　　　　　　　　　　　　　　　　　　　　　　　　　　　　　　　　　　　　　　　　　　　　　　　　　　　　　　　　　　　　　　　　　　　　　　　　　　　　　　　　　　　　　　　　　　　　　　　　　　　　　　　　　　　　　　　　　　　　　　　　　　　　　　　　　　　　　　　　　　　　　　　　　　　　　　　　　　　　　　　　　　　　　　　　　　　　　　　　　　　　　　　　　　　　　　　　　　　　　　　　　　　　　　　　　　　　　　　　　　　　　　　　　　　　　　　　　　　　　　　　　　　　　　　　　　　　　　　　　　　　　　　　　　　　　　　　　　　　　　　　　　　　　　　　　　　　　　　　　　　　　　　　　　　　　　　　　　　　　　　　　　　　　　　　　　　　　　　　　　　　　　　　　　　　　　　　　　　　　　　　　　　　　　　　　　　　　　　　　　　　　　　　　　　　　　　　　　　　　　　　　　　　　　　　　　　　　　　　　　　　　　　　　　　　　　　　　　　　　　　　　　　　　　　　　　　　　　　　　　　　　　　　　　　　　　　　　　　　　　　　　　　　　　　　　　　　　　　　　　　　　　　　　　　　　　　　　　　　　　　　　　　　　　　　　　　　　　　　　　　　　　　　　　　　　　　　　　　　　　　　　　　　　　　　　　　　　　　　　　　　　　　　　　　　　　　　　　　　　　　　　　　　　　　　　　　　　　　　　　　　　　　　　　　　　　　　　　　　　　　　</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19050</xdr:colOff>
      <xdr:row>42</xdr:row>
      <xdr:rowOff>38101</xdr:rowOff>
    </xdr:from>
    <xdr:to>
      <xdr:col>43</xdr:col>
      <xdr:colOff>28575</xdr:colOff>
      <xdr:row>45</xdr:row>
      <xdr:rowOff>28575</xdr:rowOff>
    </xdr:to>
    <xdr:sp macro="" textlink="">
      <xdr:nvSpPr>
        <xdr:cNvPr id="39" name="線吹き出し 1 (枠付き) 38">
          <a:extLst>
            <a:ext uri="{FF2B5EF4-FFF2-40B4-BE49-F238E27FC236}">
              <a16:creationId xmlns:a16="http://schemas.microsoft.com/office/drawing/2014/main" id="{00000000-0008-0000-0100-000027000000}"/>
            </a:ext>
          </a:extLst>
        </xdr:cNvPr>
        <xdr:cNvSpPr/>
      </xdr:nvSpPr>
      <xdr:spPr>
        <a:xfrm>
          <a:off x="7077075" y="6191251"/>
          <a:ext cx="2447925" cy="476249"/>
        </a:xfrm>
        <a:prstGeom prst="borderCallout1">
          <a:avLst>
            <a:gd name="adj1" fmla="val 48380"/>
            <a:gd name="adj2" fmla="val 758"/>
            <a:gd name="adj3" fmla="val -446795"/>
            <a:gd name="adj4" fmla="val -177011"/>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参加費を徴収される場合はありを☑し、金額をご記入ください。　　　　　　　　　　　　　　　　　　　　　　　　　　　　　　　　　　　　　　　　　　　　　　　　　　　　　　　　　　　　　　　　　　　　　　　　　　　　　　　　　　　　　　　　　　　　　　　　　　　　　　　　　　　　　　　　　　　　　　　　　　　　　　　　　　　　　　　　　　　　　　　　　　　　　　　　　　　　　　　　　　　　　　　　　　　　　　　　　　　　　　　　　　　　　　　　　　　　　　　　　　　　　　　　　　　　　　　　　　　　　　　　　　　　　　　　　　　　　　　　　　　　　　　　　　　　　　　　　　　　　　　　　　　　　　　　　　　　　　　　　　　　　　　　　　　　　　　　　　　　　　　　　　　　　　　　　　　　　　　　　　　　　　　　　　　　　　　　　　　　　　　　　　　　　　　　　　　　　　　　　　　　　　　　　　　　　　　　　　　　　　　　　　　　　　　　　　　　　　　　　　　　　　　　　　　　　　　　　　　　　　　　　　　　　　　　　　　　　　　　　　　　　　　　　　　　　　　　　　　　　　　　　　　　　　　　　　　　　　　　　　　　　　　　　　　　　　　　　　　　　　　　　　　　　　　　　　　　　　　　　　　　　　　　　　　　　　　　　　　　　　　　　　　　　　　　　　　　　　　　　　　　　　　　　　　　　　　　　　　　　　　　　　　　　　　　　　　　　　　　　　　　　　　　　　　　　　　　　　　　　　　　　　　　　　　　　　　　　　　　　　　　　　　　　　　　　　　　　　　　　　　　　　　　　　　　　　　　　　　　　　　　　　　　　　　　　　　　　　　　　　　　　　　　　　　　　　　　　　　　　　　　　　　　　　　　　　　　　　　　　　　　　　　　　　　　　　　　　　　　　　　　　　　　　　　　　　　　　　　　　　　　　　　　　　　　　　　　　　　　　　　　　　　　　　　　　　　　　　　　　　　　　　　　　　　　　　　　　　　　　　　　　　　　　　　　　　　　　　　　　　　　　　　　　　　　　　　　　　　　　　　　　　　　　　　　　　　　　　　　　　　　　　　　　　　　　　　　　　　　　　　　　　　　　　　　　　　　　　　　　　　　　　　　　　　　　　　　　　　　　　　　　　　　　　　　　　　　　　　　　　　　　　　　　　　　　　　　　　　　　　　　　　　　　　　　　　　　　　　　　　　　　　　　　　　　　　　　　　　　　　　　　　　　　　　　　　　　　　　　　　　　　　　　　　　　　　　　　　　　　　　　　　　　　　　　　　　　　　　　　　　　　　　　　　　　　　　　　　　　　　　　　　　　　　　　　　　　　　　　　　　　　　　　　　　　　　　　　　　　　　　　　　　　　　　　　　　　　　　　　　　　　　　　　　　　　　　　　　　　　　　　　　　　　　　　　　　　　　　　　　　　　　　　　　　　　　　　　　　　　　　　　　　　　　　　　　　　　　　　　　　　　　　　　　　　　　　　　　　　　　　　　　　　　　　　　　　　　　　　　　　　　　　　　　　　　　　　　　　　　　　　　　　　　　　　　　　　　　　　　　　　　　　　　　　　　　　　　　　　　　　　　　　　　　　　　　　　　　　　　　　　　　　　　　　　　　　　　　　　　　　　　　　　　　　　　　　　　　　　　　　　　　　　　　　　　　　　　　　　　　　　　　　　　　　　　　　　　　　　　　　　　　　　　　　　　　　　　　　　　　　　　　　　　　　　　　　　　　　　　　　　　　　　　　　　　　　　　　　　　　　　　　　　　　　　　　　　　　　　　　　　　　　　　　　　　　　　　　　　　　　　　　　　　　　　　　　　　　　　　　　　　　　　　　　　　　　　　　　　　　　　　　　　　　　　　　　　　　　　　　　　　　　　　　　　　　　　　　　　　　　　　　　　　　　　　　　　　　　　　　　　　　　　　　　　　　　　　　　　　　　　　　　　　　　　　　　　　　　　　　　　　　　　　　　　　　　　　　　　　　　　　　　　　　　　　　　　　　　　　　　　　　　　　　　　　　　　　　　　　　　　　　　　　　　　　　　　　　　　　　　　　　　　　　　　　　　　　　　　　　　　　　　　　　　　　　　　　　　　　　　　　　　　　　　　　　　　　　　　　　　　　　　　　　　　　　　　　　　　　　　　　　　　　　　　　　　　</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19050</xdr:colOff>
      <xdr:row>45</xdr:row>
      <xdr:rowOff>76201</xdr:rowOff>
    </xdr:from>
    <xdr:to>
      <xdr:col>43</xdr:col>
      <xdr:colOff>28575</xdr:colOff>
      <xdr:row>47</xdr:row>
      <xdr:rowOff>85725</xdr:rowOff>
    </xdr:to>
    <xdr:sp macro="" textlink="">
      <xdr:nvSpPr>
        <xdr:cNvPr id="40" name="線吹き出し 1 (枠付き) 39">
          <a:extLst>
            <a:ext uri="{FF2B5EF4-FFF2-40B4-BE49-F238E27FC236}">
              <a16:creationId xmlns:a16="http://schemas.microsoft.com/office/drawing/2014/main" id="{00000000-0008-0000-0100-000028000000}"/>
            </a:ext>
          </a:extLst>
        </xdr:cNvPr>
        <xdr:cNvSpPr/>
      </xdr:nvSpPr>
      <xdr:spPr>
        <a:xfrm>
          <a:off x="7077075" y="6715126"/>
          <a:ext cx="2447925" cy="314324"/>
        </a:xfrm>
        <a:prstGeom prst="borderCallout1">
          <a:avLst>
            <a:gd name="adj1" fmla="val 48380"/>
            <a:gd name="adj2" fmla="val 758"/>
            <a:gd name="adj3" fmla="val -654559"/>
            <a:gd name="adj4" fmla="val -202303"/>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参加される人数と内訳をご記入ください。　　　　　　　　　　　　　　　　　　　　　　　　　　　　　　　　　　　　　　　　　　　　　　　　　　　　　　　　　　　　　　　　　　　　　　　　　　　　　　　　　　　　　　　　　　　　　　　　　　　　　　　　　　　　　　　　　　　　　　　　　　　　　　　　　　　　　　　　　　　　　　　　　　　　　　　　　　　　　　　　　　　　　　　　　　　　　　　　　　　　　　　　　　　　　　　　　　　　　　　　　　　　　　　　　　　　　　　　　　　　　　　　　　　　　　　　　　　　　　　　　　　　　　　　　　　　　　　　　　　　　　　　　　　　　　　　　　　　　　　　　　　　　　　　　　　　　　　　　　　　　　　　　　　　　　　　　　　　　　　　　　　　　　　　　　　　　　　　　　　　　　　　　　　　　　　　　　　　　　　　　　　　　　　　　　　　　　　　　　　　　　　　　　　　　　　　　　　　　　　　　　　　　　　　　　　　　　　　　　　　　　　　　　　　　　　　　　　　　　　　　　　　　　　　　　　　　　　　　　　　　　　　　　　　　　　　　　　　　　　　　　　　　　　　　　　　　　　　　　　　　　　　　　　　　　　　　　　　　　　　　　　　　　　　　　　　　　　　　　　　　　　　　　　　　　　　　　　　　　　　　　　　　　　　　　　　　　　　　　　　　　　　　　　　　　　　　　　　　　　　　　　　　　　　　　　　　　　　　　　　　　　　　　　　　　　　　　　　　　　　　　　　　　　　　　　　　　　　　　　　　　　　　　　　　　　　　　　　　　　　　　　　　　　　　　　　　　　　　　　　　　　　　　　　　　　　　　　　　　　　　　　　　　　　　　　　　　　　　　　　　　　　　　　　　　　　　　　　　　　　　　　　　　　　　　　　　　　　　　　　　　　　　　　　　　　　　　　　　　　　　　　　　　　　　　　　　　　　　　　　　　　　　　　　　　　　　　　　　　　　　　　　　　　　　　　　　　　　　　　　　　　　　　　　　　　　　　　　　　　　　　　　　　　　　　　　　　　　　　　　　　　　　　　　　　　　　　　　　　　　　　　　　　　　　　　　　　　　　　　　　　　　　　　　　　　　　　　　　　　　　　　　　　　　　　　　　　　　　　　　　　　　　　　　　　　　　　　　　　　　　　　　　　　　　　　　　　　　　　　　　　　　　　　　　　　　　　　　　　　　　　　　　　　　　　　　　　　　　　　　　　　　　　　　　　　　　　　　　　　　　　　　　　　　　　　　　　　　　　　　　　　　　　　　　　　　　　　　　　　　　　　　　　　　　　　　　　　　　　　　　　　　　　　　　　　　　　　　　　　　　　　　　　　　　　　　　　　　　　　　　　　　　　　　　　　　　　　　　　　　　　　　　　　　　　　　　　　　　　　　　　　　　　　　　　　　　　　　　　　　　　　　　　　　　　　　　　　　　　　　　　　　　　　　　　　　　　　　　　　　　　　　　　　　　　　　　　　　　　　　　　　　　　　　　　　　　　　　　　　　　　　　　　　　　　　　　　　　　　　　　　　　　　　　　　　　　　　　　　　　　　　　　　　　　　　　　　　　　　　　　　　　　　　　　　　　　　　　　　　　　　　　　　　　　　　　　　　　　　　　　　　　　　　　　　　　　　　　　　　　　　　　　　　　　　　　　　　　　　　　　　　　　　　　　　　　　　　　　　　　　　　　　　　　　　　　　　　　　　　　　　　　　　　　　　　　　　　　　　　　　　　　　　　　　　　　　　　　　　　　　　　　　　　　　　　　　　　　　　　　　　　　　　　　　　　　　　　　　　　　　　　　　　　　　　　　　　　　　　　　　　　　　　　　　　　　　　　　　　　　　　　　　　　　　　　　　　　　　　　　　　　　　　　　　　　　　　　　　　　　　　　　　　　　　　　　　　　　　　　　　　　　　　　　　　　　　　　　　　　　　　　　　　　　　　　　　　　　　　　　　　　　　　　　　　　　　　　　　　　　　　　　　　　　　　　　　　　　　　　　　　　　　　　　　　　　　　　　　　　　　　　　　　　　　　　　　　　　　　　　　　　　　　　　　　　　　　　　　　　　　　　　　　　　　　　　　　　　　　　　　　　　　　　　　　　　　　　　　　　　　　　　　　　　　　　　　　　　</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19050</xdr:colOff>
      <xdr:row>48</xdr:row>
      <xdr:rowOff>1</xdr:rowOff>
    </xdr:from>
    <xdr:to>
      <xdr:col>43</xdr:col>
      <xdr:colOff>28575</xdr:colOff>
      <xdr:row>50</xdr:row>
      <xdr:rowOff>47625</xdr:rowOff>
    </xdr:to>
    <xdr:sp macro="" textlink="">
      <xdr:nvSpPr>
        <xdr:cNvPr id="41" name="線吹き出し 1 (枠付き) 40">
          <a:extLst>
            <a:ext uri="{FF2B5EF4-FFF2-40B4-BE49-F238E27FC236}">
              <a16:creationId xmlns:a16="http://schemas.microsoft.com/office/drawing/2014/main" id="{00000000-0008-0000-0100-000029000000}"/>
            </a:ext>
          </a:extLst>
        </xdr:cNvPr>
        <xdr:cNvSpPr/>
      </xdr:nvSpPr>
      <xdr:spPr>
        <a:xfrm>
          <a:off x="7077075" y="7077076"/>
          <a:ext cx="2447925" cy="314324"/>
        </a:xfrm>
        <a:prstGeom prst="borderCallout1">
          <a:avLst>
            <a:gd name="adj1" fmla="val 48380"/>
            <a:gd name="adj2" fmla="val 758"/>
            <a:gd name="adj3" fmla="val -263649"/>
            <a:gd name="adj4" fmla="val -184793"/>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申請日の日付をご記入ください。　　　　　　　　　　　　　　　　　　　　　　　　　　　　　　　　　　　　　　　　　　　　　　　　　　　　　　　　　　　　　　　　　　　　　　　　　　　　　　　　　　　　　　　　　　　　　　　　　　　　　　　　　　　　　　　　　　　　　　　　　　　　　　　　　　　　　　　　　　　　　　　　　　　　　　　　　　　　　　　　　　　　　　　　　　　　　　　　　　　　　　　　　　　　　　　　　　　　　　　　　　　　　　　　　　　　　　　　　　　　　　　　　　　　　　　　　　　　　　　　　　　　　　　　　　　　　　　　　　　　　　　　　　　　　　　　　　　　　　　　　　　　　　　　　　　　　　　　　　　　　　　　　　　　　　　　　　　　　　　　　　　　　　　　　　　　　　　　　　　　　　　　　　　　　　　　　　　　　　　　　　　　　　　　　　　　　　　　　　　　　　　　　　　　　　　　　　　　　　　　　　　　　　　　　　　　　　　　　　　　　　　　　　　　　　　　　　　　　　　　　　　　　　　　　　　　　　　　　　　　　　　　　　　　　　　　　　　　　　　　　　　　　　　　　　　　　　　　　　　　　　　　　　　　　　　　　　　　　　　　　　　　　　　　　　　　　　　　　　　　　　　　　　　　　　　　　　　　　　　　　　　　　　　　　　　　　　　　　　　　　　　　　　　　　　　　　　　　　　　　　　　　　　　　　　　　　　　　　　　　　　　　　　　　　　　　　　　　　　　　　　　　　　　　　　　　　　　　　　　　　　　　　　　　　　　　　　　　　　　　　　　　　　　　　　　　　　　　　　　　　　　　　　　　　　　　　　　　　　　　　　　　　　　　　　　　　　　　　　　　　　　　　　　　　　　　　　　　　　　　　　　　　　　　　　　　　　　　　　　　　　　　　　　　　　　　　　　　　　　　　　　　　　　　　　　　　　　　　　　　　　　　　　　　　　　　　　　　　　　　　　　　　　　　　　　　　　　　　　　　　　　　　　　　　　　　　　　　　　　　　　　　　　　　　　　　　　　　　　　　　　　　　　　　　　　　　　　　　　　　　　　　　　　　　　　　　　　　　　　　　　　　　　　　　　　　　　　　　　　　　　　　　　　　　　　　　　　　　　　　　　　　　　　　　　　　　　　　　　　　　　　　　　　　　　　　　　　　　　　　　　　　　　　　　　　　　　　　　　　　　　　　　　　　　　　　　　　　　　　　　　　　　　　　　　　　　　　　　　　　　　　　　　　　　　　　　　　　　　　　　　　　　　　　　　　　　　　　　　　　　　　　　　　　　　　　　　　　　　　　　　　　　　　　　　　　　　　　　　　　　　　　　　　　　　　　　　　　　　　　　　　　　　　　　　　　　　　　　　　　　　　　　　　　　　　　　　　　　　　　　　　　　　　　　　　　　　　　　　　　　　　　　　　　　　　　　　　　　　　　　　　　　　　　　　　　　　　　　　　　　　　　　　　　　　　　　　　　　　　　　　　　　　　　　　　　　　　　　　　　　　　　　　　　　　　　　　　　　　　　　　　　　　　　　　　　　　　　　　　　　　　　　　　　　　　　　　　　　　　　　　　　　　　　　　　　　　　　　　　　　　　　　　　　　　　　　　　　　　　　　　　　　　　　　　　　　　　　　　　　　　　　　　　　　　　　　　　　　　　　　　　　　　　　　　　　　　　　　　　　　　　　　　　　　　　　　　　　　　　　　　　　　　　　　　　　　　　　　　　　　　　　　　　　　　　　　　　　　　　　　　　　　　　　　　　　　　　　　　　　　　　　　　　　　　　　　　　　　　　　　　　　　　　　　　　　　　　　　　　　　　　　　　　　　　　　　　　　　　　　　　　　　　　　　　　　　　　　　　　　　　　　　　　　　　　　　　　　　　　　　　　　　　　　　　　　　　　　　　　　　　　　　　　　　　　　　　　　　　　　　　　　　　　　　　　　　　　　　　　　　　　　　　　　　　　　　　　　　　　　　　　　　　　　　　　　　　　　　　　　　　　　　　　　　　　　　　　　　　　　　　　　　　　　　　　　　　　　　　　　　　　　　　　　　　　　　　　　　　　　　　　　　　　　　　　　　　　　　　　　　　　　　　　　　　　　　　　　　　　　　　　　　　　　　　　　　　　　</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19050</xdr:colOff>
      <xdr:row>50</xdr:row>
      <xdr:rowOff>104776</xdr:rowOff>
    </xdr:from>
    <xdr:to>
      <xdr:col>43</xdr:col>
      <xdr:colOff>28575</xdr:colOff>
      <xdr:row>56</xdr:row>
      <xdr:rowOff>47626</xdr:rowOff>
    </xdr:to>
    <xdr:sp macro="" textlink="">
      <xdr:nvSpPr>
        <xdr:cNvPr id="42" name="線吹き出し 1 (枠付き) 41">
          <a:extLst>
            <a:ext uri="{FF2B5EF4-FFF2-40B4-BE49-F238E27FC236}">
              <a16:creationId xmlns:a16="http://schemas.microsoft.com/office/drawing/2014/main" id="{00000000-0008-0000-0100-00002A000000}"/>
            </a:ext>
          </a:extLst>
        </xdr:cNvPr>
        <xdr:cNvSpPr/>
      </xdr:nvSpPr>
      <xdr:spPr>
        <a:xfrm>
          <a:off x="7077075" y="7448551"/>
          <a:ext cx="2447925" cy="1047750"/>
        </a:xfrm>
        <a:prstGeom prst="borderCallout1">
          <a:avLst>
            <a:gd name="adj1" fmla="val 48380"/>
            <a:gd name="adj2" fmla="val 758"/>
            <a:gd name="adj3" fmla="val 29526"/>
            <a:gd name="adj4" fmla="val -189074"/>
          </a:avLst>
        </a:prstGeom>
        <a:solidFill>
          <a:schemeClr val="accent2"/>
        </a:solidFill>
        <a:ln w="19050">
          <a:solidFill>
            <a:schemeClr val="accent2"/>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使用責任者とご担当者の情報をご記入ください。</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施設使用料が発生する場合、使用料の請求先が使用責任者と異なる場合は、使用料請求先をご記入ください。　　</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請求書等はそちらの名義で作成いたします。　　　　　　　　　　　　　　　　　　　　　　　　　　　　　　　　　　　　　　　　　　　　　　　　　　　　　　　　　　　　　　　　　　　　　　　　　　　　　　　　　　　　　　　　　　　　　　　　　　　　　　　　　　　　　　　　　　　　　　　　　　　　　　　　　　　　　　　　　　　　　　　　　　　　　　　　　　　　　　　　　　　　　　　　　　　　　　　　　　　　　　　　　　　　　　　　　　　　　　　　　　　　　　　　　　　　　　　　　　　　　　　　　　　　　　　　　　　　　　　　　　　　　　　　　　　　　　　　　　　　　　　　　　　　　　　　　　　　　　　　　　　　　　　　　　　　　　　　　　　　　　　　　　　　　　　　　　　　　　　　　　　　　　　　　　　　　　　　　　　　　　　　　　　　　　　　　　　　　　　　　　　　　　　　　　　　　　　　　　　　　　　　　　　　　　　　　　　　　　　　　　　　　　　　　　　　　　　　　　　　　　　　　　　　　　　　　　　　　　　　　　　　　　　　　　　　　　　　　　　　　　　　　　　　　　　　　　　　　　　　　　　　　　　　　　　　　　　　　　　　　　　　　　　　　　　　　　　　　　　　　　　　　　　　　　　　　　　　　　　　　　　　　　　　　　　　　　　　　　　　　　　　　　　　　　　　　　　　　　　　　　　　　　　　　　　　　　　　　　　　　　　　　　　　　　　　　　　　　　　　　　　　　　　　　　　　　　　　　　　　　　　　　　　　　　　　　　　　　　　　　　　　　　　　　　　　　　　　　　　　　　　　　　　　　　　　　　　　　　　　　　　　　　　　　　　　　　　　　　　　　　　　　　　　　　　　　　　　　　　　　　　　　　　　　　　　　　　　　　　　　　　　　　　　　　　　　　　　　　　　　　　　　　　　　　　　　　　　　　　　　　　　　　　　　　　　　　　　　　　　　　　　　　　　　　　　　　　　　　　　　　　　　　　　　　　　　　　　　　　　　　　　　　　　　　　　　　　　　　　　　　　　　　　　　　　　　　　　　　　　　　　　　　　　　　　　　　　　　　　　　　　　　　　　　　　　　　　　　　　　　　　　　　　　　　　　　　　　　　　　　　　　　　　　　　　　　　　　　　　　　　　　　　　　　　　　　　　　　　　　　　　　　　　　　　　　　　　　　　　　　　　　　　　　　　　　　　　　　　　　　　　　　　　　　　　　　　　　　　　　　　　　　　　　　　　　　　　　　　　　　　　　　　　　　　　　　　　　　　　　　　　　　　　　　　　　　　　　　　　　　　　　　　　　　　　　　　　　　　　　　　　　　　　　　　　　　　　　　　　　　　　　　　　　　　　　　　　　　　　　　　　　　　　　　　　　　　　　　　　　　　　　　　　　　　　　　　　　　　　　　　　　　　　　　　　　　　　　　　　　　　　　　　　　　　　　　　　　　　　　　　　　　　　　　　　　　　　　　　　　　　　　　　　　　　　　　　　　　　　　　　　　　　　　　　　　　　　　　　　　　　　　　　　　　　　　　　　　　　　　　　　　　　　　　　　　　　　　　　　　　　　　　　　　　　　　　　　　　　　　　　　　　　　　　　　　　　　　　　　　　　　　　　　　　　　　　　　　　　　　　　　　　　　　　　　　　　　　　　　　　　　　　　　　　　　　　　　　　　　　　　　　　　　　　　　　　　　　　　　　　　　　　　　　　　　　　　　　　　　　　　　　　　　　　　　　　　　　　　　　　　　　　　　　　　　　　　　　　　　　　　　　　　　　　　　　　　　　　　　　　　　　　　　　　　　　　　　　　　　　　　　　　　　　　　　　　　　　　　　　　　　　　　　　　　　　　　　　　　　　　　　　　　　　　　　　　　　　　　　　　　　　　　　　　　　　　　　　　　　　　　　　　　　　　　　　　　　　　　　　　　　　　　　　　　　　　　　　　　　　　　　　　　　　　　　　　　　　　　　　　　　　　　　　　　　　　　　　　　　　　　　　　　　　　　　　　　　　　　　　　　　　　　　　　　　　　　　　　　　　　　　　　　　　　　　　　　　　　　　　　　　　　　　　　　　　　　　　　　　　　　　　　　　　　　　　　　　　　　　　　　　　　　　　　　　　　　　　　　　　　　　　　　　　　　　　　　</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19050</xdr:colOff>
      <xdr:row>0</xdr:row>
      <xdr:rowOff>247650</xdr:rowOff>
    </xdr:from>
    <xdr:to>
      <xdr:col>41</xdr:col>
      <xdr:colOff>466725</xdr:colOff>
      <xdr:row>3</xdr:row>
      <xdr:rowOff>66674</xdr:rowOff>
    </xdr:to>
    <xdr:sp macro="" textlink="">
      <xdr:nvSpPr>
        <xdr:cNvPr id="43" name="角丸四角形 42">
          <a:hlinkClick xmlns:r="http://schemas.openxmlformats.org/officeDocument/2006/relationships" r:id="rId1"/>
          <a:extLst>
            <a:ext uri="{FF2B5EF4-FFF2-40B4-BE49-F238E27FC236}">
              <a16:creationId xmlns:a16="http://schemas.microsoft.com/office/drawing/2014/main" id="{00000000-0008-0000-0100-00002B000000}"/>
            </a:ext>
          </a:extLst>
        </xdr:cNvPr>
        <xdr:cNvSpPr/>
      </xdr:nvSpPr>
      <xdr:spPr>
        <a:xfrm>
          <a:off x="7077075" y="247650"/>
          <a:ext cx="1666875" cy="36194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施設使用願に戻る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0</xdr:colOff>
          <xdr:row>10</xdr:row>
          <xdr:rowOff>142875</xdr:rowOff>
        </xdr:from>
        <xdr:to>
          <xdr:col>10</xdr:col>
          <xdr:colOff>0</xdr:colOff>
          <xdr:row>12</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142875</xdr:rowOff>
        </xdr:from>
        <xdr:to>
          <xdr:col>10</xdr:col>
          <xdr:colOff>0</xdr:colOff>
          <xdr:row>13</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142875</xdr:rowOff>
        </xdr:from>
        <xdr:to>
          <xdr:col>15</xdr:col>
          <xdr:colOff>171450</xdr:colOff>
          <xdr:row>12</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142875</xdr:rowOff>
        </xdr:from>
        <xdr:to>
          <xdr:col>15</xdr:col>
          <xdr:colOff>171450</xdr:colOff>
          <xdr:row>13</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133350</xdr:rowOff>
        </xdr:from>
        <xdr:to>
          <xdr:col>16</xdr:col>
          <xdr:colOff>0</xdr:colOff>
          <xdr:row>14</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13</xdr:row>
          <xdr:rowOff>123825</xdr:rowOff>
        </xdr:from>
        <xdr:to>
          <xdr:col>16</xdr:col>
          <xdr:colOff>0</xdr:colOff>
          <xdr:row>15</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xdr:row>
          <xdr:rowOff>133350</xdr:rowOff>
        </xdr:from>
        <xdr:to>
          <xdr:col>17</xdr:col>
          <xdr:colOff>171450</xdr:colOff>
          <xdr:row>14</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123825</xdr:rowOff>
        </xdr:from>
        <xdr:to>
          <xdr:col>17</xdr:col>
          <xdr:colOff>171450</xdr:colOff>
          <xdr:row>15</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133350</xdr:rowOff>
        </xdr:from>
        <xdr:to>
          <xdr:col>20</xdr:col>
          <xdr:colOff>0</xdr:colOff>
          <xdr:row>14</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123825</xdr:rowOff>
        </xdr:from>
        <xdr:to>
          <xdr:col>20</xdr:col>
          <xdr:colOff>0</xdr:colOff>
          <xdr:row>15</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xdr:row>
          <xdr:rowOff>133350</xdr:rowOff>
        </xdr:from>
        <xdr:to>
          <xdr:col>21</xdr:col>
          <xdr:colOff>171450</xdr:colOff>
          <xdr:row>11</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xdr:row>
          <xdr:rowOff>133350</xdr:rowOff>
        </xdr:from>
        <xdr:to>
          <xdr:col>21</xdr:col>
          <xdr:colOff>171450</xdr:colOff>
          <xdr:row>12</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xdr:row>
          <xdr:rowOff>142875</xdr:rowOff>
        </xdr:from>
        <xdr:to>
          <xdr:col>21</xdr:col>
          <xdr:colOff>171450</xdr:colOff>
          <xdr:row>13</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xdr:row>
          <xdr:rowOff>123825</xdr:rowOff>
        </xdr:from>
        <xdr:to>
          <xdr:col>21</xdr:col>
          <xdr:colOff>171450</xdr:colOff>
          <xdr:row>15</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10</xdr:row>
          <xdr:rowOff>133350</xdr:rowOff>
        </xdr:from>
        <xdr:to>
          <xdr:col>31</xdr:col>
          <xdr:colOff>0</xdr:colOff>
          <xdr:row>12</xdr:row>
          <xdr:rowOff>9525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142875</xdr:rowOff>
        </xdr:from>
        <xdr:to>
          <xdr:col>31</xdr:col>
          <xdr:colOff>0</xdr:colOff>
          <xdr:row>13</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142875</xdr:rowOff>
        </xdr:from>
        <xdr:to>
          <xdr:col>35</xdr:col>
          <xdr:colOff>0</xdr:colOff>
          <xdr:row>13</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13</xdr:row>
          <xdr:rowOff>133350</xdr:rowOff>
        </xdr:from>
        <xdr:to>
          <xdr:col>31</xdr:col>
          <xdr:colOff>0</xdr:colOff>
          <xdr:row>15</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133350</xdr:rowOff>
        </xdr:from>
        <xdr:to>
          <xdr:col>31</xdr:col>
          <xdr:colOff>0</xdr:colOff>
          <xdr:row>14</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104775</xdr:rowOff>
        </xdr:from>
        <xdr:to>
          <xdr:col>15</xdr:col>
          <xdr:colOff>0</xdr:colOff>
          <xdr:row>27</xdr:row>
          <xdr:rowOff>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104775</xdr:rowOff>
        </xdr:from>
        <xdr:to>
          <xdr:col>28</xdr:col>
          <xdr:colOff>0</xdr:colOff>
          <xdr:row>27</xdr:row>
          <xdr:rowOff>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12</xdr:row>
          <xdr:rowOff>133350</xdr:rowOff>
        </xdr:from>
        <xdr:to>
          <xdr:col>21</xdr:col>
          <xdr:colOff>171450</xdr:colOff>
          <xdr:row>14</xdr:row>
          <xdr:rowOff>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190500</xdr:colOff>
      <xdr:row>0</xdr:row>
      <xdr:rowOff>161925</xdr:rowOff>
    </xdr:from>
    <xdr:to>
      <xdr:col>30</xdr:col>
      <xdr:colOff>28575</xdr:colOff>
      <xdr:row>2</xdr:row>
      <xdr:rowOff>123824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3335000" y="161925"/>
          <a:ext cx="1666875" cy="3714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施設使用願に戻る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38</xdr:col>
      <xdr:colOff>177662</xdr:colOff>
      <xdr:row>1</xdr:row>
      <xdr:rowOff>135007</xdr:rowOff>
    </xdr:from>
    <xdr:to>
      <xdr:col>41</xdr:col>
      <xdr:colOff>63776</xdr:colOff>
      <xdr:row>3</xdr:row>
      <xdr:rowOff>74543</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054712" y="287407"/>
          <a:ext cx="1657764" cy="358636"/>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施設使用願に戻る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38</xdr:col>
      <xdr:colOff>152400</xdr:colOff>
      <xdr:row>1</xdr:row>
      <xdr:rowOff>142875</xdr:rowOff>
    </xdr:from>
    <xdr:to>
      <xdr:col>41</xdr:col>
      <xdr:colOff>38514</xdr:colOff>
      <xdr:row>3</xdr:row>
      <xdr:rowOff>82411</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029450" y="295275"/>
          <a:ext cx="1657764" cy="358636"/>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施設使用願に戻る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3" Type="http://schemas.openxmlformats.org/officeDocument/2006/relationships/vmlDrawing" Target="../drawings/vmlDrawing2.v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50" Type="http://schemas.openxmlformats.org/officeDocument/2006/relationships/ctrlProp" Target="../ctrlProps/ctrlProp75.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8" Type="http://schemas.openxmlformats.org/officeDocument/2006/relationships/ctrlProp" Target="../ctrlProps/ctrlProp33.xml"/><Relationship Id="rId51" Type="http://schemas.openxmlformats.org/officeDocument/2006/relationships/ctrlProp" Target="../ctrlProps/ctrlProp7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saigai@j.iwate-med.a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B1:AS65"/>
  <sheetViews>
    <sheetView showGridLines="0" tabSelected="1" zoomScaleNormal="100" workbookViewId="0">
      <selection activeCell="AN46" sqref="AN46"/>
    </sheetView>
  </sheetViews>
  <sheetFormatPr defaultRowHeight="10.5"/>
  <cols>
    <col min="1" max="39" width="2.7109375" style="1" customWidth="1"/>
    <col min="40" max="45" width="9.140625" style="37"/>
    <col min="46" max="16384" width="9.140625" style="1"/>
  </cols>
  <sheetData>
    <row r="1" spans="2:44" ht="21">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29"/>
    </row>
    <row r="2" spans="2:44" ht="7.5" customHeight="1"/>
    <row r="3" spans="2:44" ht="14.25">
      <c r="B3" s="181" t="s">
        <v>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27"/>
    </row>
    <row r="4" spans="2:44" ht="7.5" customHeight="1"/>
    <row r="5" spans="2:44" ht="14.25">
      <c r="C5" s="181" t="s">
        <v>2</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27"/>
    </row>
    <row r="6" spans="2:44" ht="14.25">
      <c r="C6" s="181" t="s">
        <v>3</v>
      </c>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27"/>
    </row>
    <row r="7" spans="2:44" ht="7.5" customHeight="1"/>
    <row r="8" spans="2:44" ht="17.25">
      <c r="B8" s="182" t="s">
        <v>4</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28"/>
    </row>
    <row r="9" spans="2:44" ht="7.5" customHeight="1"/>
    <row r="10" spans="2:44" ht="12" customHeight="1">
      <c r="B10" s="140" t="s">
        <v>187</v>
      </c>
      <c r="C10" s="141"/>
      <c r="D10" s="141"/>
      <c r="E10" s="141"/>
      <c r="F10" s="141"/>
      <c r="G10" s="142"/>
      <c r="H10" s="313" t="s">
        <v>124</v>
      </c>
      <c r="I10" s="314"/>
      <c r="J10" s="314"/>
      <c r="K10" s="314"/>
      <c r="L10" s="314"/>
      <c r="M10" s="314"/>
      <c r="N10" s="314"/>
      <c r="O10" s="314"/>
      <c r="P10" s="314"/>
      <c r="Q10" s="314"/>
      <c r="R10" s="314"/>
      <c r="S10" s="314"/>
      <c r="T10" s="314"/>
      <c r="U10" s="314"/>
      <c r="V10" s="310" t="s">
        <v>155</v>
      </c>
      <c r="W10" s="311"/>
      <c r="X10" s="311"/>
      <c r="Y10" s="311"/>
      <c r="Z10" s="311"/>
      <c r="AA10" s="312"/>
      <c r="AB10" s="317" t="s">
        <v>21</v>
      </c>
      <c r="AC10" s="318"/>
      <c r="AD10" s="318"/>
      <c r="AE10" s="318"/>
      <c r="AF10" s="318"/>
      <c r="AG10" s="318"/>
      <c r="AH10" s="318"/>
      <c r="AI10" s="318"/>
      <c r="AJ10" s="318"/>
      <c r="AK10" s="318"/>
      <c r="AL10" s="319"/>
      <c r="AM10" s="2"/>
    </row>
    <row r="11" spans="2:44" ht="12">
      <c r="B11" s="184"/>
      <c r="C11" s="185"/>
      <c r="D11" s="185"/>
      <c r="E11" s="185"/>
      <c r="F11" s="185"/>
      <c r="G11" s="186"/>
      <c r="H11" s="315"/>
      <c r="I11" s="316"/>
      <c r="J11" s="316"/>
      <c r="K11" s="316"/>
      <c r="L11" s="316"/>
      <c r="M11" s="316"/>
      <c r="N11" s="316"/>
      <c r="O11" s="316"/>
      <c r="P11" s="316"/>
      <c r="Q11" s="316"/>
      <c r="R11" s="316"/>
      <c r="S11" s="316"/>
      <c r="T11" s="316"/>
      <c r="U11" s="316"/>
      <c r="V11" s="77" t="b">
        <v>0</v>
      </c>
      <c r="W11" s="188" t="s">
        <v>13</v>
      </c>
      <c r="X11" s="188"/>
      <c r="Y11" s="188"/>
      <c r="Z11" s="188"/>
      <c r="AA11" s="195"/>
      <c r="AB11" s="320"/>
      <c r="AC11" s="130"/>
      <c r="AD11" s="130"/>
      <c r="AE11" s="130"/>
      <c r="AF11" s="130"/>
      <c r="AG11" s="130"/>
      <c r="AH11" s="130"/>
      <c r="AI11" s="130"/>
      <c r="AJ11" s="130"/>
      <c r="AK11" s="130"/>
      <c r="AL11" s="321"/>
      <c r="AM11" s="2"/>
    </row>
    <row r="12" spans="2:44" ht="12">
      <c r="B12" s="184"/>
      <c r="C12" s="185"/>
      <c r="D12" s="185"/>
      <c r="E12" s="185"/>
      <c r="F12" s="185"/>
      <c r="G12" s="186"/>
      <c r="H12" s="187" t="s">
        <v>6</v>
      </c>
      <c r="I12" s="188"/>
      <c r="J12" s="75" t="b">
        <v>0</v>
      </c>
      <c r="K12" s="188" t="s">
        <v>9</v>
      </c>
      <c r="L12" s="188"/>
      <c r="M12" s="188"/>
      <c r="N12" s="188"/>
      <c r="O12" s="188"/>
      <c r="P12" s="75" t="b">
        <v>0</v>
      </c>
      <c r="Q12" s="188" t="s">
        <v>10</v>
      </c>
      <c r="R12" s="188"/>
      <c r="S12" s="188"/>
      <c r="T12" s="188"/>
      <c r="U12" s="188"/>
      <c r="V12" s="77" t="b">
        <v>0</v>
      </c>
      <c r="W12" s="188" t="s">
        <v>14</v>
      </c>
      <c r="X12" s="188"/>
      <c r="Y12" s="188"/>
      <c r="Z12" s="188"/>
      <c r="AA12" s="195"/>
      <c r="AB12" s="193" t="s">
        <v>135</v>
      </c>
      <c r="AC12" s="194"/>
      <c r="AD12" s="194"/>
      <c r="AE12" s="75" t="b">
        <v>0</v>
      </c>
      <c r="AF12" s="188" t="s">
        <v>136</v>
      </c>
      <c r="AG12" s="188"/>
      <c r="AH12" s="188"/>
      <c r="AI12" s="2"/>
      <c r="AJ12" s="2"/>
      <c r="AK12" s="2"/>
      <c r="AL12" s="4"/>
      <c r="AM12" s="2"/>
    </row>
    <row r="13" spans="2:44" ht="12">
      <c r="B13" s="184"/>
      <c r="C13" s="185"/>
      <c r="D13" s="185"/>
      <c r="E13" s="185"/>
      <c r="F13" s="185"/>
      <c r="G13" s="186"/>
      <c r="H13" s="187" t="s">
        <v>7</v>
      </c>
      <c r="I13" s="188"/>
      <c r="J13" s="75" t="b">
        <v>0</v>
      </c>
      <c r="K13" s="188" t="s">
        <v>8</v>
      </c>
      <c r="L13" s="188"/>
      <c r="M13" s="188"/>
      <c r="N13" s="188"/>
      <c r="O13" s="188"/>
      <c r="P13" s="75" t="b">
        <v>0</v>
      </c>
      <c r="Q13" s="188" t="s">
        <v>11</v>
      </c>
      <c r="R13" s="188"/>
      <c r="S13" s="188"/>
      <c r="T13" s="188"/>
      <c r="U13" s="188"/>
      <c r="V13" s="77" t="b">
        <v>0</v>
      </c>
      <c r="W13" s="188" t="s">
        <v>15</v>
      </c>
      <c r="X13" s="188"/>
      <c r="Y13" s="188"/>
      <c r="Z13" s="188"/>
      <c r="AA13" s="188"/>
      <c r="AB13" s="193" t="s">
        <v>17</v>
      </c>
      <c r="AC13" s="194"/>
      <c r="AD13" s="194"/>
      <c r="AE13" s="75" t="b">
        <v>0</v>
      </c>
      <c r="AF13" s="188" t="s">
        <v>18</v>
      </c>
      <c r="AG13" s="188"/>
      <c r="AH13" s="188"/>
      <c r="AI13" s="75" t="b">
        <v>0</v>
      </c>
      <c r="AJ13" s="188" t="s">
        <v>19</v>
      </c>
      <c r="AK13" s="188"/>
      <c r="AL13" s="195"/>
      <c r="AM13" s="2"/>
    </row>
    <row r="14" spans="2:44" ht="12">
      <c r="B14" s="184"/>
      <c r="C14" s="185"/>
      <c r="D14" s="185"/>
      <c r="E14" s="185"/>
      <c r="F14" s="185"/>
      <c r="G14" s="186"/>
      <c r="H14" s="5"/>
      <c r="I14" s="2"/>
      <c r="J14" s="196" t="s">
        <v>12</v>
      </c>
      <c r="K14" s="196"/>
      <c r="L14" s="196"/>
      <c r="M14" s="196"/>
      <c r="N14" s="196"/>
      <c r="O14" s="196"/>
      <c r="P14" s="75" t="b">
        <v>0</v>
      </c>
      <c r="Q14" s="52">
        <v>1</v>
      </c>
      <c r="R14" s="75" t="b">
        <v>0</v>
      </c>
      <c r="S14" s="50">
        <v>2</v>
      </c>
      <c r="T14" s="75" t="b">
        <v>0</v>
      </c>
      <c r="U14" s="61">
        <v>3</v>
      </c>
      <c r="V14" s="78" t="b">
        <v>0</v>
      </c>
      <c r="W14" s="188" t="s">
        <v>137</v>
      </c>
      <c r="X14" s="188"/>
      <c r="Y14" s="188"/>
      <c r="Z14" s="188"/>
      <c r="AA14" s="188"/>
      <c r="AB14" s="189" t="s">
        <v>20</v>
      </c>
      <c r="AC14" s="190"/>
      <c r="AD14" s="190"/>
      <c r="AE14" s="75" t="b">
        <v>0</v>
      </c>
      <c r="AF14" s="188" t="s">
        <v>153</v>
      </c>
      <c r="AG14" s="188"/>
      <c r="AH14" s="188"/>
      <c r="AI14" s="188"/>
      <c r="AJ14" s="188"/>
      <c r="AK14" s="188"/>
      <c r="AL14" s="195"/>
      <c r="AM14" s="2"/>
    </row>
    <row r="15" spans="2:44" ht="12">
      <c r="B15" s="143"/>
      <c r="C15" s="144"/>
      <c r="D15" s="144"/>
      <c r="E15" s="144"/>
      <c r="F15" s="144"/>
      <c r="G15" s="145"/>
      <c r="H15" s="6"/>
      <c r="I15" s="7"/>
      <c r="J15" s="7"/>
      <c r="K15" s="7"/>
      <c r="L15" s="7"/>
      <c r="M15" s="7"/>
      <c r="N15" s="7"/>
      <c r="O15" s="7"/>
      <c r="P15" s="76" t="b">
        <v>0</v>
      </c>
      <c r="Q15" s="51">
        <v>4</v>
      </c>
      <c r="R15" s="76" t="b">
        <v>0</v>
      </c>
      <c r="S15" s="9">
        <v>5</v>
      </c>
      <c r="T15" s="76" t="b">
        <v>0</v>
      </c>
      <c r="U15" s="51">
        <v>6</v>
      </c>
      <c r="V15" s="79" t="b">
        <v>0</v>
      </c>
      <c r="W15" s="305" t="s">
        <v>125</v>
      </c>
      <c r="X15" s="305"/>
      <c r="Y15" s="305"/>
      <c r="Z15" s="305"/>
      <c r="AA15" s="306"/>
      <c r="AB15" s="191"/>
      <c r="AC15" s="192"/>
      <c r="AD15" s="192"/>
      <c r="AE15" s="76" t="b">
        <v>0</v>
      </c>
      <c r="AF15" s="305" t="s">
        <v>154</v>
      </c>
      <c r="AG15" s="305"/>
      <c r="AH15" s="305"/>
      <c r="AI15" s="305"/>
      <c r="AJ15" s="305"/>
      <c r="AK15" s="305"/>
      <c r="AL15" s="306"/>
      <c r="AM15" s="2"/>
    </row>
    <row r="16" spans="2:44" ht="15.75">
      <c r="B16" s="210" t="s">
        <v>186</v>
      </c>
      <c r="C16" s="211"/>
      <c r="D16" s="211"/>
      <c r="E16" s="211"/>
      <c r="F16" s="211"/>
      <c r="G16" s="212"/>
      <c r="H16" s="129" t="str">
        <f ca="1">+IF(TODAY()&gt;DATE(2019,4,29),"令和","平成")</f>
        <v>令和</v>
      </c>
      <c r="I16" s="129"/>
      <c r="J16" s="213"/>
      <c r="K16" s="213"/>
      <c r="L16" s="20" t="s">
        <v>22</v>
      </c>
      <c r="M16" s="80"/>
      <c r="N16" s="20" t="s">
        <v>23</v>
      </c>
      <c r="O16" s="80"/>
      <c r="P16" s="20" t="s">
        <v>24</v>
      </c>
      <c r="Q16" s="20" t="s">
        <v>25</v>
      </c>
      <c r="R16" s="49" t="str">
        <f>+IF(OR(J16="",M16="",O16=""),"",MID("日月火水木金土",WEEKDAY(DATE(AN16,M16,O16),1),1))</f>
        <v/>
      </c>
      <c r="S16" s="20" t="s">
        <v>26</v>
      </c>
      <c r="T16" s="80"/>
      <c r="U16" s="20" t="s">
        <v>27</v>
      </c>
      <c r="V16" s="81"/>
      <c r="W16" s="20" t="s">
        <v>28</v>
      </c>
      <c r="X16" s="129" t="str">
        <f ca="1">+IF(TODAY()&gt;DATE(2019,4,29),"令和","平成")</f>
        <v>令和</v>
      </c>
      <c r="Y16" s="129"/>
      <c r="Z16" s="213"/>
      <c r="AA16" s="213"/>
      <c r="AB16" s="20" t="s">
        <v>22</v>
      </c>
      <c r="AC16" s="80"/>
      <c r="AD16" s="20" t="s">
        <v>23</v>
      </c>
      <c r="AE16" s="80"/>
      <c r="AF16" s="20" t="s">
        <v>24</v>
      </c>
      <c r="AG16" s="20" t="s">
        <v>29</v>
      </c>
      <c r="AH16" s="49" t="str">
        <f>+IF(OR(Z16="",AC16="",AE16=""),"",MID("日月火水木金土",WEEKDAY(DATE(AQ16,AC16,AE16),1),1))</f>
        <v/>
      </c>
      <c r="AI16" s="20" t="s">
        <v>30</v>
      </c>
      <c r="AJ16" s="80"/>
      <c r="AK16" s="20" t="s">
        <v>27</v>
      </c>
      <c r="AL16" s="82"/>
      <c r="AN16" s="37">
        <f ca="1">IF(H16="平成",AO16+1988,IF(H16="令和",AO16+2018,AO16))</f>
        <v>2018</v>
      </c>
      <c r="AO16" s="37">
        <f>IF(J16="元",1,J16)</f>
        <v>0</v>
      </c>
      <c r="AQ16" s="37">
        <f ca="1">IF(X16="平成",AR16+1988,IF(X16="令和",AR16+2018,AR16))</f>
        <v>2018</v>
      </c>
      <c r="AR16" s="37">
        <f>IF(Z16="元",1,Z16)</f>
        <v>0</v>
      </c>
    </row>
    <row r="17" spans="2:41" ht="14.25">
      <c r="B17" s="208" t="b">
        <v>0</v>
      </c>
      <c r="C17" s="218" t="s">
        <v>175</v>
      </c>
      <c r="D17" s="219"/>
      <c r="E17" s="219"/>
      <c r="F17" s="219"/>
      <c r="G17" s="220"/>
      <c r="H17" s="215" t="s">
        <v>31</v>
      </c>
      <c r="I17" s="216"/>
      <c r="J17" s="216"/>
      <c r="K17" s="216"/>
      <c r="L17" s="130" t="str">
        <f ca="1">+IF(TODAY()&gt;DATE(2019,4,29),"令和","平成")</f>
        <v>令和</v>
      </c>
      <c r="M17" s="130"/>
      <c r="N17" s="207"/>
      <c r="O17" s="207"/>
      <c r="P17" s="2" t="s">
        <v>22</v>
      </c>
      <c r="Q17" s="80"/>
      <c r="R17" s="2" t="s">
        <v>23</v>
      </c>
      <c r="S17" s="80"/>
      <c r="T17" s="2" t="s">
        <v>33</v>
      </c>
      <c r="U17" s="2" t="s">
        <v>25</v>
      </c>
      <c r="V17" s="47" t="str">
        <f>+IF(OR(N17="",Q17="",S17=""),"",MID("日月火水木金土",WEEKDAY(DATE(AN17,Q17,S17),1),1))</f>
        <v/>
      </c>
      <c r="W17" s="2" t="s">
        <v>30</v>
      </c>
      <c r="X17" s="80"/>
      <c r="Y17" s="49" t="s">
        <v>27</v>
      </c>
      <c r="Z17" s="81"/>
      <c r="AA17" s="323" t="s">
        <v>91</v>
      </c>
      <c r="AB17" s="324"/>
      <c r="AC17" s="324"/>
      <c r="AD17" s="324"/>
      <c r="AE17" s="324"/>
      <c r="AF17" s="324"/>
      <c r="AG17" s="324"/>
      <c r="AH17" s="324"/>
      <c r="AI17" s="324"/>
      <c r="AJ17" s="324"/>
      <c r="AK17" s="324"/>
      <c r="AL17" s="325"/>
      <c r="AN17" s="37">
        <f ca="1">IF(L17="平成",AO17+1988,IF(L17="令和",AO17+2018,AO17))</f>
        <v>2018</v>
      </c>
      <c r="AO17" s="37">
        <f>IF(N17="元",1,N17)</f>
        <v>0</v>
      </c>
    </row>
    <row r="18" spans="2:41" ht="14.25">
      <c r="B18" s="209"/>
      <c r="C18" s="221"/>
      <c r="D18" s="221"/>
      <c r="E18" s="221"/>
      <c r="F18" s="221"/>
      <c r="G18" s="222"/>
      <c r="H18" s="120" t="s">
        <v>32</v>
      </c>
      <c r="I18" s="121"/>
      <c r="J18" s="121"/>
      <c r="K18" s="121"/>
      <c r="L18" s="214" t="str">
        <f ca="1">+IF(TODAY()&gt;DATE(2019,4,29),"令和","平成")</f>
        <v>令和</v>
      </c>
      <c r="M18" s="214"/>
      <c r="N18" s="217"/>
      <c r="O18" s="217"/>
      <c r="P18" s="2" t="s">
        <v>22</v>
      </c>
      <c r="Q18" s="80"/>
      <c r="R18" s="2" t="s">
        <v>23</v>
      </c>
      <c r="S18" s="80"/>
      <c r="T18" s="2" t="s">
        <v>33</v>
      </c>
      <c r="U18" s="2" t="s">
        <v>25</v>
      </c>
      <c r="V18" s="47" t="str">
        <f>+IF(OR(N18="",Q18="",S18=""),"",MID("日月火水木金土",WEEKDAY(DATE(AN18,Q18,S18),1),1))</f>
        <v/>
      </c>
      <c r="W18" s="2" t="s">
        <v>30</v>
      </c>
      <c r="X18" s="80"/>
      <c r="Y18" s="49" t="s">
        <v>27</v>
      </c>
      <c r="Z18" s="81"/>
      <c r="AA18" s="324"/>
      <c r="AB18" s="324"/>
      <c r="AC18" s="324"/>
      <c r="AD18" s="324"/>
      <c r="AE18" s="324"/>
      <c r="AF18" s="324"/>
      <c r="AG18" s="324"/>
      <c r="AH18" s="324"/>
      <c r="AI18" s="324"/>
      <c r="AJ18" s="324"/>
      <c r="AK18" s="324"/>
      <c r="AL18" s="325"/>
      <c r="AN18" s="37">
        <f ca="1">IF(L18="平成",AO18+1988,IF(L18="令和",AO18+2018,AO18))</f>
        <v>2018</v>
      </c>
      <c r="AO18" s="37">
        <f>IF(N18="元",1,N18)</f>
        <v>0</v>
      </c>
    </row>
    <row r="19" spans="2:41" ht="12">
      <c r="B19" s="140" t="s">
        <v>185</v>
      </c>
      <c r="C19" s="141"/>
      <c r="D19" s="141"/>
      <c r="E19" s="141"/>
      <c r="F19" s="141"/>
      <c r="G19" s="142"/>
      <c r="H19" s="317"/>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row>
    <row r="20" spans="2:41">
      <c r="B20" s="326" t="s">
        <v>36</v>
      </c>
      <c r="C20" s="327"/>
      <c r="D20" s="327"/>
      <c r="E20" s="327"/>
      <c r="F20" s="327"/>
      <c r="G20" s="328"/>
      <c r="H20" s="32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321"/>
    </row>
    <row r="21" spans="2:41">
      <c r="B21" s="326"/>
      <c r="C21" s="327"/>
      <c r="D21" s="327"/>
      <c r="E21" s="327"/>
      <c r="F21" s="327"/>
      <c r="G21" s="328"/>
      <c r="H21" s="32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321"/>
    </row>
    <row r="22" spans="2:41">
      <c r="B22" s="329"/>
      <c r="C22" s="330"/>
      <c r="D22" s="330"/>
      <c r="E22" s="330"/>
      <c r="F22" s="330"/>
      <c r="G22" s="331"/>
      <c r="H22" s="332"/>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333"/>
    </row>
    <row r="23" spans="2:41" ht="10.5" customHeight="1">
      <c r="B23" s="184" t="s">
        <v>184</v>
      </c>
      <c r="C23" s="185"/>
      <c r="D23" s="185"/>
      <c r="E23" s="185"/>
      <c r="F23" s="185"/>
      <c r="G23" s="186"/>
      <c r="H23" s="155" t="s">
        <v>37</v>
      </c>
      <c r="I23" s="156"/>
      <c r="J23" s="156"/>
      <c r="K23" s="156"/>
      <c r="L23" s="156"/>
      <c r="M23" s="157"/>
      <c r="N23" s="164"/>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row>
    <row r="24" spans="2:41" ht="10.5" customHeight="1">
      <c r="B24" s="184"/>
      <c r="C24" s="185"/>
      <c r="D24" s="185"/>
      <c r="E24" s="185"/>
      <c r="F24" s="185"/>
      <c r="G24" s="186"/>
      <c r="H24" s="158"/>
      <c r="I24" s="159"/>
      <c r="J24" s="159"/>
      <c r="K24" s="159"/>
      <c r="L24" s="159"/>
      <c r="M24" s="160"/>
      <c r="N24" s="167"/>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9"/>
    </row>
    <row r="25" spans="2:41" ht="10.5" customHeight="1">
      <c r="B25" s="184"/>
      <c r="C25" s="185"/>
      <c r="D25" s="185"/>
      <c r="E25" s="185"/>
      <c r="F25" s="185"/>
      <c r="G25" s="186"/>
      <c r="H25" s="161"/>
      <c r="I25" s="162"/>
      <c r="J25" s="162"/>
      <c r="K25" s="162"/>
      <c r="L25" s="162"/>
      <c r="M25" s="163"/>
      <c r="N25" s="170"/>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2"/>
    </row>
    <row r="26" spans="2:41">
      <c r="B26" s="184"/>
      <c r="C26" s="185"/>
      <c r="D26" s="185"/>
      <c r="E26" s="185"/>
      <c r="F26" s="185"/>
      <c r="G26" s="186"/>
      <c r="H26" s="155" t="s">
        <v>38</v>
      </c>
      <c r="I26" s="112"/>
      <c r="J26" s="112"/>
      <c r="K26" s="112"/>
      <c r="L26" s="112"/>
      <c r="M26" s="173"/>
      <c r="N26" s="12"/>
      <c r="O26" s="13"/>
      <c r="P26" s="13"/>
      <c r="Q26" s="13"/>
      <c r="R26" s="13"/>
      <c r="S26" s="13"/>
      <c r="T26" s="13"/>
      <c r="U26" s="13"/>
      <c r="V26" s="13"/>
      <c r="W26" s="13"/>
      <c r="X26" s="13"/>
      <c r="Y26" s="13"/>
      <c r="Z26" s="13"/>
      <c r="AA26" s="13"/>
      <c r="AB26" s="13"/>
      <c r="AC26" s="13"/>
      <c r="AD26" s="13"/>
      <c r="AE26" s="13"/>
      <c r="AF26" s="13"/>
      <c r="AG26" s="13"/>
      <c r="AH26" s="13"/>
      <c r="AI26" s="13"/>
      <c r="AJ26" s="13"/>
      <c r="AK26" s="13"/>
      <c r="AL26" s="14"/>
    </row>
    <row r="27" spans="2:41" ht="12">
      <c r="B27" s="184"/>
      <c r="C27" s="185"/>
      <c r="D27" s="185"/>
      <c r="E27" s="185"/>
      <c r="F27" s="185"/>
      <c r="G27" s="186"/>
      <c r="H27" s="174"/>
      <c r="I27" s="152"/>
      <c r="J27" s="152"/>
      <c r="K27" s="152"/>
      <c r="L27" s="152"/>
      <c r="M27" s="175"/>
      <c r="N27" s="15"/>
      <c r="O27" s="54" t="b">
        <v>0</v>
      </c>
      <c r="P27" s="185" t="s">
        <v>40</v>
      </c>
      <c r="Q27" s="185"/>
      <c r="R27" s="1" t="s">
        <v>25</v>
      </c>
      <c r="S27" s="322"/>
      <c r="T27" s="322"/>
      <c r="U27" s="322"/>
      <c r="V27" s="322"/>
      <c r="W27" s="322"/>
      <c r="X27" s="322"/>
      <c r="Y27" s="1" t="s">
        <v>41</v>
      </c>
      <c r="Z27" s="1" t="s">
        <v>42</v>
      </c>
      <c r="AB27" s="54" t="b">
        <v>0</v>
      </c>
      <c r="AC27" s="185" t="s">
        <v>43</v>
      </c>
      <c r="AD27" s="185"/>
      <c r="AL27" s="16"/>
    </row>
    <row r="28" spans="2:41">
      <c r="B28" s="184"/>
      <c r="C28" s="185"/>
      <c r="D28" s="185"/>
      <c r="E28" s="185"/>
      <c r="F28" s="185"/>
      <c r="G28" s="186"/>
      <c r="H28" s="176"/>
      <c r="I28" s="177"/>
      <c r="J28" s="177"/>
      <c r="K28" s="177"/>
      <c r="L28" s="177"/>
      <c r="M28" s="178"/>
      <c r="N28" s="17"/>
      <c r="O28" s="18"/>
      <c r="P28" s="18"/>
      <c r="Q28" s="18"/>
      <c r="R28" s="18"/>
      <c r="S28" s="18"/>
      <c r="T28" s="18"/>
      <c r="U28" s="18"/>
      <c r="V28" s="18"/>
      <c r="W28" s="18"/>
      <c r="X28" s="18"/>
      <c r="Y28" s="18"/>
      <c r="Z28" s="18"/>
      <c r="AA28" s="18"/>
      <c r="AB28" s="18"/>
      <c r="AC28" s="18"/>
      <c r="AD28" s="18"/>
      <c r="AE28" s="18"/>
      <c r="AF28" s="18"/>
      <c r="AG28" s="18"/>
      <c r="AH28" s="18"/>
      <c r="AI28" s="18"/>
      <c r="AJ28" s="18"/>
      <c r="AK28" s="18"/>
      <c r="AL28" s="19"/>
    </row>
    <row r="29" spans="2:41" ht="12" customHeight="1">
      <c r="B29" s="131" t="s">
        <v>182</v>
      </c>
      <c r="C29" s="132"/>
      <c r="D29" s="132"/>
      <c r="E29" s="132"/>
      <c r="F29" s="132"/>
      <c r="G29" s="133"/>
      <c r="H29" s="122"/>
      <c r="I29" s="123"/>
      <c r="J29" s="123"/>
      <c r="K29" s="123"/>
      <c r="L29" s="123"/>
      <c r="M29" s="180" t="s">
        <v>48</v>
      </c>
      <c r="N29" s="154"/>
      <c r="O29" s="194" t="s">
        <v>44</v>
      </c>
      <c r="P29" s="194"/>
      <c r="Q29" s="194"/>
      <c r="R29" s="194"/>
      <c r="S29" s="179"/>
      <c r="T29" s="179"/>
      <c r="U29" s="52" t="s">
        <v>48</v>
      </c>
      <c r="V29" s="2"/>
      <c r="W29" s="194" t="s">
        <v>49</v>
      </c>
      <c r="X29" s="194"/>
      <c r="Y29" s="194"/>
      <c r="Z29" s="194"/>
      <c r="AA29" s="179"/>
      <c r="AB29" s="179"/>
      <c r="AC29" s="52" t="s">
        <v>48</v>
      </c>
      <c r="AD29" s="2"/>
      <c r="AE29" s="179" t="s">
        <v>53</v>
      </c>
      <c r="AF29" s="179"/>
      <c r="AG29" s="179"/>
      <c r="AH29" s="179"/>
      <c r="AI29" s="52" t="s">
        <v>48</v>
      </c>
      <c r="AJ29" s="2"/>
      <c r="AK29" s="2"/>
      <c r="AL29" s="4"/>
    </row>
    <row r="30" spans="2:41" ht="12" customHeight="1">
      <c r="B30" s="134"/>
      <c r="C30" s="135"/>
      <c r="D30" s="135"/>
      <c r="E30" s="135"/>
      <c r="F30" s="135"/>
      <c r="G30" s="136"/>
      <c r="H30" s="124"/>
      <c r="I30" s="125"/>
      <c r="J30" s="125"/>
      <c r="K30" s="125"/>
      <c r="L30" s="125"/>
      <c r="M30" s="180"/>
      <c r="N30" s="154"/>
      <c r="O30" s="194" t="s">
        <v>45</v>
      </c>
      <c r="P30" s="194"/>
      <c r="Q30" s="194"/>
      <c r="R30" s="194"/>
      <c r="S30" s="179"/>
      <c r="T30" s="179"/>
      <c r="U30" s="52" t="s">
        <v>48</v>
      </c>
      <c r="V30" s="2"/>
      <c r="W30" s="194" t="s">
        <v>50</v>
      </c>
      <c r="X30" s="194"/>
      <c r="Y30" s="194"/>
      <c r="Z30" s="194"/>
      <c r="AA30" s="179"/>
      <c r="AB30" s="179"/>
      <c r="AC30" s="52" t="s">
        <v>48</v>
      </c>
      <c r="AD30" s="2"/>
      <c r="AE30" s="2" t="s">
        <v>25</v>
      </c>
      <c r="AF30" s="179"/>
      <c r="AG30" s="179"/>
      <c r="AH30" s="179"/>
      <c r="AI30" s="179"/>
      <c r="AJ30" s="179"/>
      <c r="AK30" s="179"/>
      <c r="AL30" s="4" t="s">
        <v>30</v>
      </c>
    </row>
    <row r="31" spans="2:41" ht="12" customHeight="1">
      <c r="B31" s="134"/>
      <c r="C31" s="135"/>
      <c r="D31" s="135"/>
      <c r="E31" s="135"/>
      <c r="F31" s="135"/>
      <c r="G31" s="136"/>
      <c r="H31" s="124"/>
      <c r="I31" s="125"/>
      <c r="J31" s="125"/>
      <c r="K31" s="125"/>
      <c r="L31" s="125"/>
      <c r="M31" s="180"/>
      <c r="N31" s="154"/>
      <c r="O31" s="194" t="s">
        <v>46</v>
      </c>
      <c r="P31" s="194"/>
      <c r="Q31" s="194"/>
      <c r="R31" s="194"/>
      <c r="S31" s="179"/>
      <c r="T31" s="179"/>
      <c r="U31" s="52" t="s">
        <v>48</v>
      </c>
      <c r="V31" s="2"/>
      <c r="W31" s="194" t="s">
        <v>51</v>
      </c>
      <c r="X31" s="194"/>
      <c r="Y31" s="194"/>
      <c r="Z31" s="194"/>
      <c r="AA31" s="179"/>
      <c r="AB31" s="179"/>
      <c r="AC31" s="52" t="s">
        <v>48</v>
      </c>
      <c r="AD31" s="2"/>
      <c r="AE31" s="153" t="s">
        <v>56</v>
      </c>
      <c r="AF31" s="2" t="s">
        <v>54</v>
      </c>
      <c r="AG31" s="2"/>
      <c r="AH31" s="179"/>
      <c r="AI31" s="179"/>
      <c r="AJ31" s="52" t="s">
        <v>48</v>
      </c>
      <c r="AK31" s="153" t="s">
        <v>57</v>
      </c>
      <c r="AL31" s="4"/>
    </row>
    <row r="32" spans="2:41" ht="12" customHeight="1">
      <c r="B32" s="137"/>
      <c r="C32" s="138"/>
      <c r="D32" s="138"/>
      <c r="E32" s="138"/>
      <c r="F32" s="138"/>
      <c r="G32" s="139"/>
      <c r="H32" s="126"/>
      <c r="I32" s="127"/>
      <c r="J32" s="127"/>
      <c r="K32" s="127"/>
      <c r="L32" s="127"/>
      <c r="M32" s="180"/>
      <c r="N32" s="154"/>
      <c r="O32" s="194" t="s">
        <v>47</v>
      </c>
      <c r="P32" s="194"/>
      <c r="Q32" s="194"/>
      <c r="R32" s="194"/>
      <c r="S32" s="179"/>
      <c r="T32" s="179"/>
      <c r="U32" s="52" t="s">
        <v>48</v>
      </c>
      <c r="V32" s="2"/>
      <c r="W32" s="194" t="s">
        <v>52</v>
      </c>
      <c r="X32" s="194"/>
      <c r="Y32" s="194"/>
      <c r="Z32" s="194"/>
      <c r="AA32" s="179"/>
      <c r="AB32" s="179"/>
      <c r="AC32" s="52" t="s">
        <v>48</v>
      </c>
      <c r="AD32" s="2"/>
      <c r="AE32" s="153"/>
      <c r="AF32" s="2" t="s">
        <v>55</v>
      </c>
      <c r="AG32" s="2"/>
      <c r="AH32" s="179"/>
      <c r="AI32" s="179"/>
      <c r="AJ32" s="52" t="s">
        <v>48</v>
      </c>
      <c r="AK32" s="153"/>
      <c r="AL32" s="4"/>
    </row>
    <row r="33" spans="2:45">
      <c r="B33" s="140" t="s">
        <v>183</v>
      </c>
      <c r="C33" s="141"/>
      <c r="D33" s="141"/>
      <c r="E33" s="141"/>
      <c r="F33" s="141"/>
      <c r="G33" s="142"/>
      <c r="H33" s="146"/>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8"/>
    </row>
    <row r="34" spans="2:45">
      <c r="B34" s="143"/>
      <c r="C34" s="144"/>
      <c r="D34" s="144"/>
      <c r="E34" s="144"/>
      <c r="F34" s="144"/>
      <c r="G34" s="145"/>
      <c r="H34" s="149"/>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1"/>
    </row>
    <row r="35" spans="2:45" ht="7.5" customHeight="1"/>
    <row r="36" spans="2:45" ht="13.5">
      <c r="B36" s="152" t="s">
        <v>59</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row>
    <row r="37" spans="2:45" s="10" customFormat="1" ht="11.25">
      <c r="B37" s="22" t="s">
        <v>60</v>
      </c>
      <c r="C37" s="128" t="s">
        <v>62</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N37" s="38"/>
      <c r="AO37" s="38"/>
      <c r="AP37" s="38"/>
      <c r="AQ37" s="38"/>
      <c r="AR37" s="38"/>
      <c r="AS37" s="38"/>
    </row>
    <row r="38" spans="2:45" s="10" customFormat="1" ht="11.25">
      <c r="B38" s="22"/>
      <c r="C38" s="128" t="s">
        <v>63</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N38" s="38"/>
      <c r="AO38" s="38"/>
      <c r="AP38" s="38"/>
      <c r="AQ38" s="38"/>
      <c r="AR38" s="38"/>
      <c r="AS38" s="38"/>
    </row>
    <row r="39" spans="2:45" s="10" customFormat="1" ht="11.25">
      <c r="B39" s="22" t="s">
        <v>64</v>
      </c>
      <c r="C39" s="128" t="s">
        <v>65</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N39" s="38"/>
      <c r="AO39" s="38"/>
      <c r="AP39" s="38"/>
      <c r="AQ39" s="38"/>
      <c r="AR39" s="38"/>
      <c r="AS39" s="38"/>
    </row>
    <row r="40" spans="2:45" s="10" customFormat="1" ht="11.25">
      <c r="B40" s="22" t="s">
        <v>61</v>
      </c>
      <c r="C40" s="128" t="s">
        <v>66</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N40" s="38"/>
      <c r="AO40" s="38"/>
      <c r="AP40" s="38"/>
      <c r="AQ40" s="38"/>
      <c r="AR40" s="38"/>
      <c r="AS40" s="38"/>
    </row>
    <row r="41" spans="2:45" s="10" customFormat="1" ht="11.25">
      <c r="B41" s="22" t="s">
        <v>67</v>
      </c>
      <c r="C41" s="128" t="s">
        <v>68</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N41" s="38"/>
      <c r="AO41" s="38"/>
      <c r="AP41" s="38"/>
      <c r="AQ41" s="38"/>
      <c r="AR41" s="38"/>
      <c r="AS41" s="38"/>
    </row>
    <row r="42" spans="2:45" ht="7.5" customHeight="1"/>
    <row r="43" spans="2:45" s="11" customFormat="1" ht="15.75">
      <c r="D43" s="129" t="str">
        <f ca="1">+IF(TODAY()&gt;DATE(2019,4,29),"令和","平成")</f>
        <v>令和</v>
      </c>
      <c r="E43" s="129"/>
      <c r="F43" s="130"/>
      <c r="G43" s="130"/>
      <c r="H43" s="11" t="s">
        <v>22</v>
      </c>
      <c r="I43" s="130"/>
      <c r="J43" s="130"/>
      <c r="K43" s="11" t="s">
        <v>69</v>
      </c>
      <c r="L43" s="130"/>
      <c r="M43" s="130"/>
      <c r="N43" s="11" t="s">
        <v>24</v>
      </c>
      <c r="AN43" s="37">
        <f ca="1">IF(D43="平成",AO43+1988,IF(D43="令和",AO43+2018,AO43))</f>
        <v>2018</v>
      </c>
      <c r="AO43" s="37">
        <f>IF(F43="元",1,F43)</f>
        <v>0</v>
      </c>
      <c r="AP43" s="37"/>
      <c r="AQ43" s="37"/>
      <c r="AR43" s="37"/>
      <c r="AS43" s="39"/>
    </row>
    <row r="44" spans="2:45" ht="7.5" customHeight="1"/>
    <row r="45" spans="2:45" ht="15" customHeight="1">
      <c r="B45" s="197" t="s">
        <v>70</v>
      </c>
      <c r="C45" s="198"/>
      <c r="D45" s="198"/>
      <c r="E45" s="198"/>
      <c r="F45" s="198"/>
      <c r="G45" s="198"/>
      <c r="H45" s="198"/>
      <c r="I45" s="198"/>
      <c r="J45" s="198"/>
      <c r="K45" s="198"/>
      <c r="L45" s="198"/>
      <c r="M45" s="198"/>
      <c r="N45" s="198"/>
      <c r="O45" s="199"/>
      <c r="Q45" s="197" t="s">
        <v>71</v>
      </c>
      <c r="R45" s="198"/>
      <c r="S45" s="198"/>
      <c r="T45" s="198"/>
      <c r="U45" s="198"/>
      <c r="V45" s="198"/>
      <c r="W45" s="198"/>
      <c r="X45" s="198"/>
      <c r="Y45" s="198"/>
      <c r="Z45" s="198"/>
      <c r="AA45" s="198"/>
      <c r="AB45" s="198"/>
      <c r="AC45" s="199"/>
    </row>
    <row r="46" spans="2:45" ht="14.1" customHeight="1">
      <c r="B46" s="200"/>
      <c r="C46" s="201"/>
      <c r="D46" s="201"/>
      <c r="E46" s="201"/>
      <c r="F46" s="201"/>
      <c r="G46" s="201"/>
      <c r="H46" s="201"/>
      <c r="I46" s="201"/>
      <c r="J46" s="201"/>
      <c r="K46" s="201"/>
      <c r="L46" s="201"/>
      <c r="M46" s="201"/>
      <c r="N46" s="201"/>
      <c r="O46" s="202"/>
      <c r="Q46" s="307" t="s">
        <v>72</v>
      </c>
      <c r="R46" s="308"/>
      <c r="S46" s="308"/>
      <c r="T46" s="308"/>
      <c r="U46" s="308"/>
      <c r="V46" s="308"/>
      <c r="W46" s="308"/>
      <c r="X46" s="308"/>
      <c r="Y46" s="308"/>
      <c r="Z46" s="308"/>
      <c r="AA46" s="308"/>
      <c r="AB46" s="308"/>
      <c r="AC46" s="309"/>
    </row>
    <row r="47" spans="2:45" ht="11.1" customHeight="1">
      <c r="B47" s="203" t="s">
        <v>94</v>
      </c>
      <c r="C47" s="204"/>
      <c r="D47" s="204"/>
      <c r="E47" s="225"/>
      <c r="F47" s="225"/>
      <c r="G47" s="225"/>
      <c r="H47" s="225"/>
      <c r="I47" s="225"/>
      <c r="J47" s="225"/>
      <c r="K47" s="225"/>
      <c r="L47" s="225"/>
      <c r="M47" s="225"/>
      <c r="N47" s="225"/>
      <c r="O47" s="226"/>
      <c r="Q47" s="295" t="s">
        <v>131</v>
      </c>
      <c r="R47" s="296"/>
      <c r="S47" s="296"/>
      <c r="T47" s="23" t="s">
        <v>73</v>
      </c>
      <c r="U47" s="233"/>
      <c r="V47" s="233"/>
      <c r="W47" s="23" t="s">
        <v>133</v>
      </c>
      <c r="X47" s="234"/>
      <c r="Y47" s="234"/>
      <c r="Z47" s="234"/>
      <c r="AA47" s="234"/>
      <c r="AB47" s="234"/>
      <c r="AC47" s="235"/>
    </row>
    <row r="48" spans="2:45" ht="11.1" customHeight="1">
      <c r="B48" s="205"/>
      <c r="C48" s="206"/>
      <c r="D48" s="206"/>
      <c r="E48" s="227"/>
      <c r="F48" s="227"/>
      <c r="G48" s="227"/>
      <c r="H48" s="227"/>
      <c r="I48" s="227"/>
      <c r="J48" s="227"/>
      <c r="K48" s="227"/>
      <c r="L48" s="227"/>
      <c r="M48" s="227"/>
      <c r="N48" s="227"/>
      <c r="O48" s="228"/>
      <c r="Q48" s="134"/>
      <c r="R48" s="135"/>
      <c r="S48" s="135"/>
      <c r="T48" s="297"/>
      <c r="U48" s="297"/>
      <c r="V48" s="297"/>
      <c r="W48" s="297"/>
      <c r="X48" s="297"/>
      <c r="Y48" s="297"/>
      <c r="Z48" s="297"/>
      <c r="AA48" s="297"/>
      <c r="AB48" s="297"/>
      <c r="AC48" s="298"/>
    </row>
    <row r="49" spans="2:45" ht="11.1" customHeight="1">
      <c r="B49" s="203" t="s">
        <v>95</v>
      </c>
      <c r="C49" s="204"/>
      <c r="D49" s="204"/>
      <c r="E49" s="291"/>
      <c r="F49" s="291"/>
      <c r="G49" s="291"/>
      <c r="H49" s="291"/>
      <c r="I49" s="291"/>
      <c r="J49" s="291"/>
      <c r="K49" s="291"/>
      <c r="L49" s="291"/>
      <c r="M49" s="291"/>
      <c r="N49" s="291"/>
      <c r="O49" s="292"/>
      <c r="Q49" s="203" t="s">
        <v>94</v>
      </c>
      <c r="R49" s="204"/>
      <c r="S49" s="204"/>
      <c r="T49" s="240"/>
      <c r="U49" s="240"/>
      <c r="V49" s="240"/>
      <c r="W49" s="240"/>
      <c r="X49" s="240"/>
      <c r="Y49" s="240"/>
      <c r="Z49" s="240"/>
      <c r="AA49" s="240"/>
      <c r="AB49" s="240"/>
      <c r="AC49" s="241"/>
    </row>
    <row r="50" spans="2:45" ht="11.1" customHeight="1">
      <c r="B50" s="205"/>
      <c r="C50" s="206"/>
      <c r="D50" s="206"/>
      <c r="E50" s="293"/>
      <c r="F50" s="293"/>
      <c r="G50" s="293"/>
      <c r="H50" s="293"/>
      <c r="I50" s="293"/>
      <c r="J50" s="293"/>
      <c r="K50" s="293"/>
      <c r="L50" s="293"/>
      <c r="M50" s="293"/>
      <c r="N50" s="293"/>
      <c r="O50" s="294"/>
      <c r="Q50" s="205"/>
      <c r="R50" s="206"/>
      <c r="S50" s="206"/>
      <c r="T50" s="240"/>
      <c r="U50" s="240"/>
      <c r="V50" s="240"/>
      <c r="W50" s="240"/>
      <c r="X50" s="240"/>
      <c r="Y50" s="240"/>
      <c r="Z50" s="240"/>
      <c r="AA50" s="240"/>
      <c r="AB50" s="240"/>
      <c r="AC50" s="241"/>
    </row>
    <row r="51" spans="2:45" ht="11.1" customHeight="1">
      <c r="B51" s="203" t="s">
        <v>96</v>
      </c>
      <c r="C51" s="204"/>
      <c r="D51" s="204"/>
      <c r="E51" s="229"/>
      <c r="F51" s="229"/>
      <c r="G51" s="229"/>
      <c r="H51" s="229"/>
      <c r="I51" s="229"/>
      <c r="J51" s="229"/>
      <c r="K51" s="229"/>
      <c r="L51" s="229"/>
      <c r="M51" s="229"/>
      <c r="N51" s="229"/>
      <c r="O51" s="230"/>
      <c r="Q51" s="203" t="s">
        <v>95</v>
      </c>
      <c r="R51" s="204"/>
      <c r="S51" s="204"/>
      <c r="T51" s="287"/>
      <c r="U51" s="287"/>
      <c r="V51" s="287"/>
      <c r="W51" s="287"/>
      <c r="X51" s="287"/>
      <c r="Y51" s="287"/>
      <c r="Z51" s="287"/>
      <c r="AA51" s="287"/>
      <c r="AB51" s="287"/>
      <c r="AC51" s="288"/>
    </row>
    <row r="52" spans="2:45" ht="11.1" customHeight="1">
      <c r="B52" s="223"/>
      <c r="C52" s="224"/>
      <c r="D52" s="224"/>
      <c r="E52" s="231"/>
      <c r="F52" s="231"/>
      <c r="G52" s="231"/>
      <c r="H52" s="231"/>
      <c r="I52" s="231"/>
      <c r="J52" s="231"/>
      <c r="K52" s="231"/>
      <c r="L52" s="231"/>
      <c r="M52" s="231"/>
      <c r="N52" s="231"/>
      <c r="O52" s="232"/>
      <c r="Q52" s="205"/>
      <c r="R52" s="206"/>
      <c r="S52" s="206"/>
      <c r="T52" s="289"/>
      <c r="U52" s="289"/>
      <c r="V52" s="289"/>
      <c r="W52" s="289"/>
      <c r="X52" s="289"/>
      <c r="Y52" s="289"/>
      <c r="Z52" s="289"/>
      <c r="AA52" s="289"/>
      <c r="AB52" s="289"/>
      <c r="AC52" s="290"/>
    </row>
    <row r="53" spans="2:45" ht="20.100000000000001" customHeight="1">
      <c r="B53" s="242" t="s">
        <v>129</v>
      </c>
      <c r="C53" s="243"/>
      <c r="D53" s="252" t="s">
        <v>126</v>
      </c>
      <c r="E53" s="253"/>
      <c r="F53" s="253"/>
      <c r="G53" s="248"/>
      <c r="H53" s="248"/>
      <c r="I53" s="248"/>
      <c r="J53" s="248"/>
      <c r="K53" s="248"/>
      <c r="L53" s="248"/>
      <c r="M53" s="248"/>
      <c r="N53" s="248"/>
      <c r="O53" s="249"/>
      <c r="Q53" s="242" t="s">
        <v>132</v>
      </c>
      <c r="R53" s="254"/>
      <c r="S53" s="252" t="s">
        <v>126</v>
      </c>
      <c r="T53" s="253"/>
      <c r="U53" s="253"/>
      <c r="V53" s="236"/>
      <c r="W53" s="236"/>
      <c r="X53" s="236"/>
      <c r="Y53" s="236"/>
      <c r="Z53" s="236"/>
      <c r="AA53" s="236"/>
      <c r="AB53" s="236"/>
      <c r="AC53" s="237"/>
    </row>
    <row r="54" spans="2:45" ht="20.100000000000001" customHeight="1">
      <c r="B54" s="244"/>
      <c r="C54" s="245"/>
      <c r="D54" s="267" t="s">
        <v>127</v>
      </c>
      <c r="E54" s="268"/>
      <c r="F54" s="268"/>
      <c r="G54" s="250"/>
      <c r="H54" s="250"/>
      <c r="I54" s="250"/>
      <c r="J54" s="250"/>
      <c r="K54" s="250"/>
      <c r="L54" s="250"/>
      <c r="M54" s="250"/>
      <c r="N54" s="250"/>
      <c r="O54" s="251"/>
      <c r="Q54" s="255"/>
      <c r="R54" s="256"/>
      <c r="S54" s="267" t="s">
        <v>127</v>
      </c>
      <c r="T54" s="268"/>
      <c r="U54" s="268"/>
      <c r="V54" s="238"/>
      <c r="W54" s="238"/>
      <c r="X54" s="238"/>
      <c r="Y54" s="238"/>
      <c r="Z54" s="238"/>
      <c r="AA54" s="238"/>
      <c r="AB54" s="238"/>
      <c r="AC54" s="239"/>
    </row>
    <row r="55" spans="2:45" ht="20.100000000000001" customHeight="1">
      <c r="B55" s="246"/>
      <c r="C55" s="247"/>
      <c r="D55" s="269" t="s">
        <v>128</v>
      </c>
      <c r="E55" s="270"/>
      <c r="F55" s="270"/>
      <c r="G55" s="271"/>
      <c r="H55" s="272"/>
      <c r="I55" s="272"/>
      <c r="J55" s="272"/>
      <c r="K55" s="272"/>
      <c r="L55" s="272"/>
      <c r="M55" s="272"/>
      <c r="N55" s="272"/>
      <c r="O55" s="273"/>
      <c r="Q55" s="257"/>
      <c r="R55" s="258"/>
      <c r="S55" s="269" t="s">
        <v>128</v>
      </c>
      <c r="T55" s="270"/>
      <c r="U55" s="270"/>
      <c r="V55" s="274"/>
      <c r="W55" s="274"/>
      <c r="X55" s="274"/>
      <c r="Y55" s="274"/>
      <c r="Z55" s="274"/>
      <c r="AA55" s="274"/>
      <c r="AB55" s="274"/>
      <c r="AC55" s="275"/>
    </row>
    <row r="56" spans="2:45" ht="7.5" customHeight="1"/>
    <row r="57" spans="2:45" s="2" customFormat="1" ht="14.25">
      <c r="B57" s="277" t="s">
        <v>79</v>
      </c>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N57" s="40"/>
      <c r="AO57" s="40"/>
      <c r="AP57" s="40"/>
      <c r="AQ57" s="40"/>
      <c r="AR57" s="40"/>
      <c r="AS57" s="40"/>
    </row>
    <row r="58" spans="2:45" s="3" customFormat="1" ht="15" customHeight="1">
      <c r="B58" s="259" t="s">
        <v>76</v>
      </c>
      <c r="C58" s="260"/>
      <c r="D58" s="260"/>
      <c r="E58" s="278" t="s">
        <v>77</v>
      </c>
      <c r="F58" s="279"/>
      <c r="G58" s="279"/>
      <c r="H58" s="59" t="b">
        <v>0</v>
      </c>
      <c r="I58" s="280" t="s">
        <v>80</v>
      </c>
      <c r="J58" s="280"/>
      <c r="K58" s="280"/>
      <c r="L58" s="280"/>
      <c r="M58" s="59" t="b">
        <v>0</v>
      </c>
      <c r="N58" s="8" t="s">
        <v>82</v>
      </c>
      <c r="O58" s="25"/>
      <c r="P58" s="25"/>
      <c r="Q58" s="24" t="b">
        <v>0</v>
      </c>
      <c r="R58" s="280" t="s">
        <v>53</v>
      </c>
      <c r="S58" s="280"/>
      <c r="T58" s="25" t="s">
        <v>83</v>
      </c>
      <c r="U58" s="119"/>
      <c r="V58" s="119"/>
      <c r="W58" s="119"/>
      <c r="X58" s="119"/>
      <c r="Y58" s="119"/>
      <c r="Z58" s="119"/>
      <c r="AA58" s="119"/>
      <c r="AB58" s="119"/>
      <c r="AC58" s="26" t="s">
        <v>30</v>
      </c>
      <c r="AN58" s="41"/>
      <c r="AO58" s="41"/>
      <c r="AP58" s="41"/>
      <c r="AQ58" s="41"/>
      <c r="AR58" s="41"/>
      <c r="AS58" s="41"/>
    </row>
    <row r="59" spans="2:45" s="3" customFormat="1" ht="15" customHeight="1">
      <c r="B59" s="264"/>
      <c r="C59" s="265"/>
      <c r="D59" s="265"/>
      <c r="E59" s="278" t="s">
        <v>78</v>
      </c>
      <c r="F59" s="279"/>
      <c r="G59" s="279"/>
      <c r="H59" s="59" t="b">
        <v>0</v>
      </c>
      <c r="I59" s="280" t="s">
        <v>81</v>
      </c>
      <c r="J59" s="280"/>
      <c r="K59" s="280"/>
      <c r="L59" s="280"/>
      <c r="M59" s="59" t="b">
        <v>0</v>
      </c>
      <c r="N59" s="8" t="s">
        <v>53</v>
      </c>
      <c r="O59" s="25"/>
      <c r="P59" s="25" t="s">
        <v>83</v>
      </c>
      <c r="Q59" s="119"/>
      <c r="R59" s="119"/>
      <c r="S59" s="119"/>
      <c r="T59" s="119"/>
      <c r="U59" s="119"/>
      <c r="V59" s="119"/>
      <c r="W59" s="119"/>
      <c r="X59" s="119"/>
      <c r="Y59" s="25" t="s">
        <v>30</v>
      </c>
      <c r="Z59" s="25"/>
      <c r="AA59" s="25"/>
      <c r="AB59" s="25"/>
      <c r="AC59" s="26"/>
      <c r="AN59" s="41"/>
      <c r="AO59" s="41"/>
      <c r="AP59" s="41"/>
      <c r="AQ59" s="41"/>
      <c r="AR59" s="41"/>
      <c r="AS59" s="41"/>
    </row>
    <row r="60" spans="2:45" s="2" customFormat="1" ht="8.1" customHeight="1">
      <c r="AN60" s="40"/>
      <c r="AO60" s="40"/>
      <c r="AP60" s="40"/>
      <c r="AQ60" s="40"/>
      <c r="AR60" s="40"/>
      <c r="AS60" s="40"/>
    </row>
    <row r="61" spans="2:45" s="2" customFormat="1" ht="15" customHeight="1">
      <c r="B61" s="259" t="s">
        <v>84</v>
      </c>
      <c r="C61" s="260"/>
      <c r="D61" s="260"/>
      <c r="E61" s="260"/>
      <c r="F61" s="260"/>
      <c r="G61" s="261"/>
      <c r="H61" s="299" t="str">
        <f>+IF(OR(H59="☑",M59="☑"),見積書!Z35,"")</f>
        <v/>
      </c>
      <c r="I61" s="300"/>
      <c r="J61" s="300"/>
      <c r="K61" s="300"/>
      <c r="L61" s="300"/>
      <c r="M61" s="281" t="s">
        <v>41</v>
      </c>
      <c r="N61" s="281"/>
      <c r="O61" s="282"/>
      <c r="Q61" s="259" t="s">
        <v>86</v>
      </c>
      <c r="R61" s="260"/>
      <c r="S61" s="260"/>
      <c r="T61" s="261"/>
      <c r="V61" s="113" t="s">
        <v>130</v>
      </c>
      <c r="W61" s="114"/>
      <c r="X61" s="114"/>
      <c r="Y61" s="115"/>
      <c r="Z61" s="113" t="s">
        <v>188</v>
      </c>
      <c r="AA61" s="114"/>
      <c r="AB61" s="114"/>
      <c r="AC61" s="115"/>
      <c r="AD61" s="113" t="s">
        <v>189</v>
      </c>
      <c r="AE61" s="114"/>
      <c r="AF61" s="115"/>
      <c r="AG61" s="113" t="s">
        <v>90</v>
      </c>
      <c r="AH61" s="114"/>
      <c r="AI61" s="115"/>
      <c r="AJ61" s="113" t="s">
        <v>75</v>
      </c>
      <c r="AK61" s="114"/>
      <c r="AL61" s="115"/>
      <c r="AN61" s="40"/>
      <c r="AO61" s="40"/>
      <c r="AP61" s="40"/>
      <c r="AQ61" s="40"/>
      <c r="AR61" s="40"/>
      <c r="AS61" s="40"/>
    </row>
    <row r="62" spans="2:45" s="2" customFormat="1" ht="15" customHeight="1">
      <c r="B62" s="262"/>
      <c r="C62" s="180"/>
      <c r="D62" s="180"/>
      <c r="E62" s="180"/>
      <c r="F62" s="180"/>
      <c r="G62" s="263"/>
      <c r="H62" s="301"/>
      <c r="I62" s="302"/>
      <c r="J62" s="302"/>
      <c r="K62" s="302"/>
      <c r="L62" s="302"/>
      <c r="M62" s="283"/>
      <c r="N62" s="283"/>
      <c r="O62" s="284"/>
      <c r="Q62" s="262"/>
      <c r="R62" s="180"/>
      <c r="S62" s="180"/>
      <c r="T62" s="263"/>
      <c r="V62" s="116"/>
      <c r="W62" s="117"/>
      <c r="X62" s="117"/>
      <c r="Y62" s="118"/>
      <c r="Z62" s="116"/>
      <c r="AA62" s="117"/>
      <c r="AB62" s="117"/>
      <c r="AC62" s="118"/>
      <c r="AD62" s="116"/>
      <c r="AE62" s="117"/>
      <c r="AF62" s="118"/>
      <c r="AG62" s="116"/>
      <c r="AH62" s="117"/>
      <c r="AI62" s="118"/>
      <c r="AJ62" s="116"/>
      <c r="AK62" s="117"/>
      <c r="AL62" s="118"/>
      <c r="AN62" s="40"/>
      <c r="AO62" s="40"/>
      <c r="AP62" s="40"/>
      <c r="AQ62" s="40"/>
      <c r="AR62" s="40"/>
      <c r="AS62" s="40"/>
    </row>
    <row r="63" spans="2:45" s="2" customFormat="1" ht="15" customHeight="1">
      <c r="B63" s="264"/>
      <c r="C63" s="265"/>
      <c r="D63" s="265"/>
      <c r="E63" s="265"/>
      <c r="F63" s="265"/>
      <c r="G63" s="266"/>
      <c r="H63" s="303"/>
      <c r="I63" s="304"/>
      <c r="J63" s="304"/>
      <c r="K63" s="304"/>
      <c r="L63" s="304"/>
      <c r="M63" s="285" t="s">
        <v>134</v>
      </c>
      <c r="N63" s="285"/>
      <c r="O63" s="286"/>
      <c r="Q63" s="262" t="s">
        <v>87</v>
      </c>
      <c r="R63" s="180"/>
      <c r="S63" s="180"/>
      <c r="T63" s="263"/>
      <c r="V63" s="259"/>
      <c r="W63" s="260"/>
      <c r="X63" s="260"/>
      <c r="Y63" s="261"/>
      <c r="Z63" s="259"/>
      <c r="AA63" s="260"/>
      <c r="AB63" s="260"/>
      <c r="AC63" s="261"/>
      <c r="AD63" s="259"/>
      <c r="AE63" s="260"/>
      <c r="AF63" s="261"/>
      <c r="AG63" s="259"/>
      <c r="AH63" s="260"/>
      <c r="AI63" s="261"/>
      <c r="AJ63" s="259"/>
      <c r="AK63" s="260"/>
      <c r="AL63" s="261"/>
      <c r="AN63" s="40"/>
      <c r="AO63" s="40"/>
      <c r="AP63" s="40"/>
      <c r="AQ63" s="40"/>
      <c r="AR63" s="40"/>
      <c r="AS63" s="40"/>
    </row>
    <row r="64" spans="2:45" s="2" customFormat="1" ht="15" customHeight="1">
      <c r="B64" s="20" t="s">
        <v>85</v>
      </c>
      <c r="C64" s="20"/>
      <c r="D64" s="20"/>
      <c r="E64" s="20"/>
      <c r="F64" s="276" t="s">
        <v>92</v>
      </c>
      <c r="G64" s="276"/>
      <c r="H64" s="276"/>
      <c r="I64" s="276"/>
      <c r="J64" s="20"/>
      <c r="K64" s="20"/>
      <c r="L64" s="20"/>
      <c r="M64" s="20"/>
      <c r="N64" s="20" t="s">
        <v>41</v>
      </c>
      <c r="O64" s="20" t="s">
        <v>30</v>
      </c>
      <c r="Q64" s="264"/>
      <c r="R64" s="265"/>
      <c r="S64" s="265"/>
      <c r="T64" s="266"/>
      <c r="V64" s="262"/>
      <c r="W64" s="180"/>
      <c r="X64" s="180"/>
      <c r="Y64" s="263"/>
      <c r="Z64" s="262"/>
      <c r="AA64" s="180"/>
      <c r="AB64" s="180"/>
      <c r="AC64" s="263"/>
      <c r="AD64" s="262"/>
      <c r="AE64" s="180"/>
      <c r="AF64" s="263"/>
      <c r="AG64" s="262"/>
      <c r="AH64" s="180"/>
      <c r="AI64" s="263"/>
      <c r="AJ64" s="262"/>
      <c r="AK64" s="180"/>
      <c r="AL64" s="263"/>
      <c r="AN64" s="40"/>
      <c r="AO64" s="40"/>
      <c r="AP64" s="40"/>
      <c r="AQ64" s="40"/>
      <c r="AR64" s="40"/>
      <c r="AS64" s="40"/>
    </row>
    <row r="65" spans="17:38" ht="15" customHeight="1">
      <c r="Q65" s="112" t="s">
        <v>75</v>
      </c>
      <c r="R65" s="112"/>
      <c r="S65" s="112"/>
      <c r="T65" s="11" t="s">
        <v>74</v>
      </c>
      <c r="V65" s="264"/>
      <c r="W65" s="265"/>
      <c r="X65" s="265"/>
      <c r="Y65" s="266"/>
      <c r="Z65" s="264"/>
      <c r="AA65" s="265"/>
      <c r="AB65" s="265"/>
      <c r="AC65" s="266"/>
      <c r="AD65" s="264"/>
      <c r="AE65" s="265"/>
      <c r="AF65" s="266"/>
      <c r="AG65" s="264"/>
      <c r="AH65" s="265"/>
      <c r="AI65" s="266"/>
      <c r="AJ65" s="264"/>
      <c r="AK65" s="265"/>
      <c r="AL65" s="266"/>
    </row>
  </sheetData>
  <mergeCells count="150">
    <mergeCell ref="AB12:AD12"/>
    <mergeCell ref="AF15:AL15"/>
    <mergeCell ref="S32:T32"/>
    <mergeCell ref="W29:Z29"/>
    <mergeCell ref="W30:Z30"/>
    <mergeCell ref="Q45:AC45"/>
    <mergeCell ref="Q46:AC46"/>
    <mergeCell ref="C39:AL39"/>
    <mergeCell ref="V10:AA10"/>
    <mergeCell ref="W15:AA15"/>
    <mergeCell ref="H10:U11"/>
    <mergeCell ref="AB10:AL11"/>
    <mergeCell ref="W11:AA11"/>
    <mergeCell ref="AJ13:AL13"/>
    <mergeCell ref="B23:G28"/>
    <mergeCell ref="P27:Q27"/>
    <mergeCell ref="S27:X27"/>
    <mergeCell ref="AC27:AD27"/>
    <mergeCell ref="AA17:AL18"/>
    <mergeCell ref="B19:G19"/>
    <mergeCell ref="B20:G22"/>
    <mergeCell ref="H19:AL22"/>
    <mergeCell ref="H13:I13"/>
    <mergeCell ref="K12:O12"/>
    <mergeCell ref="K13:O13"/>
    <mergeCell ref="AJ61:AL62"/>
    <mergeCell ref="AG61:AI62"/>
    <mergeCell ref="AD61:AF62"/>
    <mergeCell ref="W32:Z32"/>
    <mergeCell ref="AA29:AB29"/>
    <mergeCell ref="AA30:AB30"/>
    <mergeCell ref="AA31:AB31"/>
    <mergeCell ref="AA32:AB32"/>
    <mergeCell ref="O32:R32"/>
    <mergeCell ref="O29:R29"/>
    <mergeCell ref="O30:R30"/>
    <mergeCell ref="O31:R31"/>
    <mergeCell ref="S29:T29"/>
    <mergeCell ref="S30:T30"/>
    <mergeCell ref="S31:T31"/>
    <mergeCell ref="W31:Z31"/>
    <mergeCell ref="Q51:S52"/>
    <mergeCell ref="T51:AC52"/>
    <mergeCell ref="R58:S58"/>
    <mergeCell ref="E49:O50"/>
    <mergeCell ref="Q47:S48"/>
    <mergeCell ref="T48:AC48"/>
    <mergeCell ref="H61:L63"/>
    <mergeCell ref="V63:Y65"/>
    <mergeCell ref="Z63:AC65"/>
    <mergeCell ref="Q61:T62"/>
    <mergeCell ref="Q63:T64"/>
    <mergeCell ref="D54:F54"/>
    <mergeCell ref="D55:F55"/>
    <mergeCell ref="G55:O55"/>
    <mergeCell ref="S53:U53"/>
    <mergeCell ref="S54:U54"/>
    <mergeCell ref="S55:U55"/>
    <mergeCell ref="B61:G63"/>
    <mergeCell ref="V55:AC55"/>
    <mergeCell ref="F64:I64"/>
    <mergeCell ref="B58:D59"/>
    <mergeCell ref="B57:AL57"/>
    <mergeCell ref="E58:G58"/>
    <mergeCell ref="E59:G59"/>
    <mergeCell ref="I58:L58"/>
    <mergeCell ref="I59:L59"/>
    <mergeCell ref="AD63:AF65"/>
    <mergeCell ref="AG63:AI65"/>
    <mergeCell ref="AJ63:AL65"/>
    <mergeCell ref="M61:O62"/>
    <mergeCell ref="M63:O63"/>
    <mergeCell ref="B51:D52"/>
    <mergeCell ref="E47:O48"/>
    <mergeCell ref="E51:O52"/>
    <mergeCell ref="U47:V47"/>
    <mergeCell ref="X47:AC47"/>
    <mergeCell ref="V53:AC53"/>
    <mergeCell ref="V54:AC54"/>
    <mergeCell ref="Q49:S50"/>
    <mergeCell ref="T49:AC50"/>
    <mergeCell ref="B53:C55"/>
    <mergeCell ref="G53:O53"/>
    <mergeCell ref="G54:O54"/>
    <mergeCell ref="D53:F53"/>
    <mergeCell ref="Q53:R55"/>
    <mergeCell ref="B45:O46"/>
    <mergeCell ref="B47:D48"/>
    <mergeCell ref="B49:D50"/>
    <mergeCell ref="N17:O17"/>
    <mergeCell ref="AE29:AF29"/>
    <mergeCell ref="B17:B18"/>
    <mergeCell ref="B16:G16"/>
    <mergeCell ref="X16:Y16"/>
    <mergeCell ref="Z16:AA16"/>
    <mergeCell ref="H16:I16"/>
    <mergeCell ref="J16:K16"/>
    <mergeCell ref="L17:M17"/>
    <mergeCell ref="L18:M18"/>
    <mergeCell ref="H17:K17"/>
    <mergeCell ref="N18:O18"/>
    <mergeCell ref="C17:G18"/>
    <mergeCell ref="AG29:AH29"/>
    <mergeCell ref="M29:M32"/>
    <mergeCell ref="AE31:AE32"/>
    <mergeCell ref="AH31:AI31"/>
    <mergeCell ref="AH32:AI32"/>
    <mergeCell ref="C5:AL5"/>
    <mergeCell ref="C6:AL6"/>
    <mergeCell ref="B8:AL8"/>
    <mergeCell ref="B1:AL1"/>
    <mergeCell ref="B3:AL3"/>
    <mergeCell ref="AF30:AK30"/>
    <mergeCell ref="B10:G15"/>
    <mergeCell ref="H12:I12"/>
    <mergeCell ref="AF12:AH12"/>
    <mergeCell ref="AF13:AH13"/>
    <mergeCell ref="AB14:AD15"/>
    <mergeCell ref="AB13:AD13"/>
    <mergeCell ref="W12:AA12"/>
    <mergeCell ref="W13:AA13"/>
    <mergeCell ref="J14:O14"/>
    <mergeCell ref="Q12:U12"/>
    <mergeCell ref="Q13:U13"/>
    <mergeCell ref="W14:AA14"/>
    <mergeCell ref="AF14:AL14"/>
    <mergeCell ref="Q65:S65"/>
    <mergeCell ref="V61:Y62"/>
    <mergeCell ref="Z61:AC62"/>
    <mergeCell ref="Q59:X59"/>
    <mergeCell ref="U58:AB58"/>
    <mergeCell ref="H18:K18"/>
    <mergeCell ref="H29:L32"/>
    <mergeCell ref="C40:AL40"/>
    <mergeCell ref="C41:AL41"/>
    <mergeCell ref="D43:E43"/>
    <mergeCell ref="F43:G43"/>
    <mergeCell ref="I43:J43"/>
    <mergeCell ref="L43:M43"/>
    <mergeCell ref="B29:G32"/>
    <mergeCell ref="B33:G34"/>
    <mergeCell ref="H33:AL34"/>
    <mergeCell ref="B36:AL36"/>
    <mergeCell ref="C37:AL37"/>
    <mergeCell ref="C38:AL38"/>
    <mergeCell ref="AK31:AK32"/>
    <mergeCell ref="N29:N32"/>
    <mergeCell ref="H23:M25"/>
    <mergeCell ref="N23:AL25"/>
    <mergeCell ref="H26:M28"/>
  </mergeCells>
  <phoneticPr fontId="1"/>
  <conditionalFormatting sqref="E47:O48 E49 E51:O52 G53:O55">
    <cfRule type="cellIs" dxfId="74" priority="22" operator="equal">
      <formula>""</formula>
    </cfRule>
  </conditionalFormatting>
  <conditionalFormatting sqref="F43:G43 I43:J43 L43:M43">
    <cfRule type="cellIs" dxfId="73" priority="23" operator="equal">
      <formula>""</formula>
    </cfRule>
  </conditionalFormatting>
  <conditionalFormatting sqref="H19:AL22 N23:AL25">
    <cfRule type="cellIs" dxfId="72" priority="25" operator="equal">
      <formula>""</formula>
    </cfRule>
  </conditionalFormatting>
  <conditionalFormatting sqref="J16 H29">
    <cfRule type="cellIs" dxfId="71" priority="36" operator="equal">
      <formula>""</formula>
    </cfRule>
  </conditionalFormatting>
  <conditionalFormatting sqref="J14:K14">
    <cfRule type="expression" dxfId="70" priority="47">
      <formula>OR(P14=TRUE,P15=TRUE,R14=TRUE,R15=TRUE,T14=TRUE,T15=TRUE)</formula>
    </cfRule>
  </conditionalFormatting>
  <conditionalFormatting sqref="J16:K16">
    <cfRule type="expression" dxfId="69" priority="20">
      <formula>B17=TRUE</formula>
    </cfRule>
  </conditionalFormatting>
  <conditionalFormatting sqref="K12:O13">
    <cfRule type="expression" dxfId="68" priority="56">
      <formula>J12=TRUE</formula>
    </cfRule>
  </conditionalFormatting>
  <conditionalFormatting sqref="L14:M14">
    <cfRule type="expression" dxfId="67" priority="62">
      <formula>OR(R14=TRUE,R15=TRUE,T14=TRUE,T15=TRUE,V13=TRUE,V15=TRUE)</formula>
    </cfRule>
  </conditionalFormatting>
  <conditionalFormatting sqref="M16">
    <cfRule type="expression" dxfId="66" priority="19">
      <formula>B17=TRUE</formula>
    </cfRule>
    <cfRule type="cellIs" dxfId="65" priority="35" operator="equal">
      <formula>""</formula>
    </cfRule>
  </conditionalFormatting>
  <conditionalFormatting sqref="N14:O14">
    <cfRule type="expression" dxfId="64" priority="61">
      <formula>OR(T14=TRUE,T15=TRUE,V13=TRUE,V15=TRUE,X13=TRUE,X15=TRUE)</formula>
    </cfRule>
  </conditionalFormatting>
  <conditionalFormatting sqref="N17:O17">
    <cfRule type="expression" dxfId="63" priority="10">
      <formula>B17=TRUE</formula>
    </cfRule>
  </conditionalFormatting>
  <conditionalFormatting sqref="N17:O18 Q17:Q18 S17:S18 X17:X18 Z17:Z18">
    <cfRule type="cellIs" dxfId="62" priority="26" operator="equal">
      <formula>""</formula>
    </cfRule>
  </conditionalFormatting>
  <conditionalFormatting sqref="N18:O18">
    <cfRule type="expression" dxfId="61" priority="5">
      <formula>B17=TRUE</formula>
    </cfRule>
  </conditionalFormatting>
  <conditionalFormatting sqref="O16">
    <cfRule type="cellIs" dxfId="60" priority="34" operator="equal">
      <formula>""</formula>
    </cfRule>
    <cfRule type="expression" dxfId="59" priority="18">
      <formula>B17=TRUE</formula>
    </cfRule>
  </conditionalFormatting>
  <conditionalFormatting sqref="Q14:Q15">
    <cfRule type="expression" dxfId="58" priority="52">
      <formula>P14=TRUE</formula>
    </cfRule>
  </conditionalFormatting>
  <conditionalFormatting sqref="Q17">
    <cfRule type="expression" dxfId="57" priority="9">
      <formula>B17=TRUE</formula>
    </cfRule>
  </conditionalFormatting>
  <conditionalFormatting sqref="Q18">
    <cfRule type="expression" dxfId="56" priority="4">
      <formula>B17=TRUE</formula>
    </cfRule>
  </conditionalFormatting>
  <conditionalFormatting sqref="Q12:U13">
    <cfRule type="expression" dxfId="55" priority="54">
      <formula>P12=TRUE</formula>
    </cfRule>
  </conditionalFormatting>
  <conditionalFormatting sqref="S14:S15">
    <cfRule type="expression" dxfId="54" priority="50">
      <formula>R14=TRUE</formula>
    </cfRule>
  </conditionalFormatting>
  <conditionalFormatting sqref="S17">
    <cfRule type="expression" dxfId="53" priority="8">
      <formula>B17=TRUE</formula>
    </cfRule>
  </conditionalFormatting>
  <conditionalFormatting sqref="S18">
    <cfRule type="expression" dxfId="52" priority="3">
      <formula>B17=TRUE</formula>
    </cfRule>
  </conditionalFormatting>
  <conditionalFormatting sqref="S27:X27">
    <cfRule type="expression" dxfId="51" priority="58">
      <formula>AND($O$27=TRUE,S27="")</formula>
    </cfRule>
  </conditionalFormatting>
  <conditionalFormatting sqref="T16">
    <cfRule type="cellIs" dxfId="50" priority="33" operator="equal">
      <formula>""</formula>
    </cfRule>
    <cfRule type="expression" dxfId="49" priority="17">
      <formula>B17=TRUE</formula>
    </cfRule>
  </conditionalFormatting>
  <conditionalFormatting sqref="U14:U15">
    <cfRule type="expression" dxfId="48" priority="48">
      <formula>T14=TRUE</formula>
    </cfRule>
  </conditionalFormatting>
  <conditionalFormatting sqref="V16">
    <cfRule type="cellIs" dxfId="47" priority="32" operator="equal">
      <formula>""</formula>
    </cfRule>
    <cfRule type="expression" dxfId="46" priority="16">
      <formula>B17=TRUE</formula>
    </cfRule>
  </conditionalFormatting>
  <conditionalFormatting sqref="W11:AA15">
    <cfRule type="expression" dxfId="45" priority="21">
      <formula>V11=TRUE</formula>
    </cfRule>
  </conditionalFormatting>
  <conditionalFormatting sqref="X17">
    <cfRule type="expression" dxfId="44" priority="7">
      <formula>B17=TRUE</formula>
    </cfRule>
  </conditionalFormatting>
  <conditionalFormatting sqref="X18">
    <cfRule type="expression" dxfId="43" priority="2">
      <formula>B17=TRUE</formula>
    </cfRule>
  </conditionalFormatting>
  <conditionalFormatting sqref="Z17">
    <cfRule type="expression" dxfId="42" priority="6">
      <formula>B17=TRUE</formula>
    </cfRule>
  </conditionalFormatting>
  <conditionalFormatting sqref="Z18">
    <cfRule type="expression" dxfId="41" priority="1">
      <formula>B17=TRUE</formula>
    </cfRule>
  </conditionalFormatting>
  <conditionalFormatting sqref="Z16:AA16">
    <cfRule type="cellIs" dxfId="40" priority="31" operator="equal">
      <formula>""</formula>
    </cfRule>
    <cfRule type="expression" dxfId="39" priority="15">
      <formula>B17=TRUE</formula>
    </cfRule>
  </conditionalFormatting>
  <conditionalFormatting sqref="AC16">
    <cfRule type="cellIs" dxfId="38" priority="30" operator="equal">
      <formula>""</formula>
    </cfRule>
    <cfRule type="expression" dxfId="37" priority="14">
      <formula>B17=TRUE</formula>
    </cfRule>
  </conditionalFormatting>
  <conditionalFormatting sqref="AE16">
    <cfRule type="cellIs" dxfId="36" priority="29" operator="equal">
      <formula>""</formula>
    </cfRule>
    <cfRule type="expression" dxfId="35" priority="13">
      <formula>B17=TRUE</formula>
    </cfRule>
  </conditionalFormatting>
  <conditionalFormatting sqref="AF14:AF15">
    <cfRule type="expression" dxfId="34" priority="37">
      <formula>AE14=TRUE</formula>
    </cfRule>
  </conditionalFormatting>
  <conditionalFormatting sqref="AF12:AH13">
    <cfRule type="expression" dxfId="33" priority="41">
      <formula>AE12=TRUE</formula>
    </cfRule>
  </conditionalFormatting>
  <conditionalFormatting sqref="AJ16">
    <cfRule type="cellIs" dxfId="32" priority="28" operator="equal">
      <formula>""</formula>
    </cfRule>
    <cfRule type="expression" dxfId="31" priority="12">
      <formula>B17=TRUE</formula>
    </cfRule>
  </conditionalFormatting>
  <conditionalFormatting sqref="AJ13:AL13">
    <cfRule type="expression" dxfId="30" priority="38">
      <formula>AI13=TRUE</formula>
    </cfRule>
  </conditionalFormatting>
  <conditionalFormatting sqref="AL16">
    <cfRule type="cellIs" dxfId="29" priority="27" operator="equal">
      <formula>""</formula>
    </cfRule>
    <cfRule type="expression" dxfId="28" priority="11">
      <formula>B17=TRUE</formula>
    </cfRule>
  </conditionalFormatting>
  <dataValidations xWindow="348" yWindow="554" count="23">
    <dataValidation type="list" allowBlank="1" showInputMessage="1" showErrorMessage="1" sqref="D43 X16 H16 L17:L18" xr:uid="{00000000-0002-0000-0000-000000000000}">
      <formula1>"平成,令和,西暦"</formula1>
    </dataValidation>
    <dataValidation imeMode="halfAlpha" allowBlank="1" showInputMessage="1" showErrorMessage="1" promptTitle="使用開始年の記入" prompt="準備期間も含めた使用開始年を、数字または「元」で記入してください。_x000a__x000a_なお、施設利用料が発生する場合は、開会日時～閉会日時で起算します。準備期間は請求致しません。" sqref="J16:K16" xr:uid="{00000000-0002-0000-0000-000001000000}"/>
    <dataValidation type="whole" imeMode="halfAlpha" allowBlank="1" showInputMessage="1" showErrorMessage="1" promptTitle="使用開始月の記入" prompt="準備期間も含めた使用開始月を、1から12の数字で記入してください。_x000a__x000a_なお、施設利用料が発生する場合は、開会日時～閉会日時で起算します。準備期間は請求致しません。" sqref="M16" xr:uid="{00000000-0002-0000-0000-000002000000}">
      <formula1>1</formula1>
      <formula2>12</formula2>
    </dataValidation>
    <dataValidation type="whole" imeMode="halfAlpha" allowBlank="1" showInputMessage="1" showErrorMessage="1" promptTitle="使用開始日の記入" prompt="準備期間も含めた使用開始日を、1から31の数字で記入してください。_x000a__x000a_なお、施設利用料が発生する場合は、開会日時～閉会日時で起算します。準備期間は請求致しません。" sqref="O16" xr:uid="{00000000-0002-0000-0000-000003000000}">
      <formula1>1</formula1>
      <formula2>31</formula2>
    </dataValidation>
    <dataValidation type="whole" imeMode="halfAlpha" allowBlank="1" showInputMessage="1" showErrorMessage="1" promptTitle="使用開始時の記入" prompt="準備期間も含めた使用開始時を、0から24の数字で記入してください。_x000a__x000a_なお、施設利用料が発生する場合は、開会日時～閉会日時で起算します。準備期間は請求致しません。" sqref="T16" xr:uid="{00000000-0002-0000-0000-000004000000}">
      <formula1>0</formula1>
      <formula2>24</formula2>
    </dataValidation>
    <dataValidation type="whole" imeMode="halfAlpha" allowBlank="1" showInputMessage="1" showErrorMessage="1" promptTitle="使用開始分の記入" prompt="準備期間も含めた使用開始分を、0から59の数字で記入してください。_x000a__x000a_なお、施設利用料が発生する場合は、開会日時～閉会日時で起算します。準備期間は請求致しません。" sqref="V16" xr:uid="{00000000-0002-0000-0000-000005000000}">
      <formula1>0</formula1>
      <formula2>59</formula2>
    </dataValidation>
    <dataValidation imeMode="halfAlpha" allowBlank="1" showInputMessage="1" showErrorMessage="1" promptTitle="使用終了年の記入" prompt="準備期間も含めた使用終了年を、数字または「元」で記入してください。_x000a__x000a_なお、施設利用料が発生する場合は、開会日時～閉会日時で起算します。準備期間は請求致しません。" sqref="Z16:AA16" xr:uid="{00000000-0002-0000-0000-000006000000}"/>
    <dataValidation type="whole" imeMode="halfAlpha" allowBlank="1" showInputMessage="1" showErrorMessage="1" prompt="準備期間も含めた使用終了月を、1から12の数字で記入してください。_x000a__x000a_なお、施設利用料が発生する場合は、開会日時～閉会日時で起算します。準備期間は請求致しません。" sqref="AC16" xr:uid="{00000000-0002-0000-0000-000007000000}">
      <formula1>1</formula1>
      <formula2>12</formula2>
    </dataValidation>
    <dataValidation type="whole" imeMode="halfAlpha" allowBlank="1" showInputMessage="1" showErrorMessage="1" promptTitle="使用終了日の記入" prompt="準備期間も含めた使用終了日を、1から31の数字で記入してください。_x000a__x000a_なお、施設利用料が発生する場合は、開会日時～閉会日時で起算します。準備期間は請求致しません。" sqref="AE16" xr:uid="{00000000-0002-0000-0000-000008000000}">
      <formula1>1</formula1>
      <formula2>31</formula2>
    </dataValidation>
    <dataValidation type="whole" imeMode="halfAlpha" allowBlank="1" showInputMessage="1" showErrorMessage="1" promptTitle="使用終了時の記入" prompt="準備期間も含めた使用終了時を、0から24の数字で記入してください。_x000a__x000a_なお、施設利用料が発生する場合は、開会日時～閉会日時で起算します。準備期間は請求致しません。" sqref="AJ16" xr:uid="{00000000-0002-0000-0000-000009000000}">
      <formula1>0</formula1>
      <formula2>24</formula2>
    </dataValidation>
    <dataValidation type="whole" imeMode="halfAlpha" allowBlank="1" showInputMessage="1" showErrorMessage="1" promptTitle="使用終了分の記入" prompt="準備期間も含めた使用終了分を、0から59の数字で記入してください。_x000a__x000a_なお、施設利用料が発生する場合は、開会日時～閉会日時で起算します。準備期間は請求致しません。" sqref="AL16" xr:uid="{00000000-0002-0000-0000-00000A000000}">
      <formula1>0</formula1>
      <formula2>59</formula2>
    </dataValidation>
    <dataValidation imeMode="halfAlpha" allowBlank="1" showInputMessage="1" showErrorMessage="1" promptTitle="開会年の記入" prompt="開会年を、数字または「元」で記入してください。_x000a__x000a_なお、施設利用料が発生する場合は、開会日時～閉会日時で起算します。準備期間は請求致しません。" sqref="N17:O17" xr:uid="{00000000-0002-0000-0000-00000B000000}"/>
    <dataValidation imeMode="halfAlpha" allowBlank="1" showInputMessage="1" showErrorMessage="1" promptTitle="閉会年の記入" prompt="閉会年を、数字または「元」で記入してください。_x000a__x000a_なお、施設利用料が発生する場合は、開会日時～閉会日時で起算します。準備期間は請求致しません。" sqref="N18:O18" xr:uid="{00000000-0002-0000-0000-00000C000000}"/>
    <dataValidation type="whole" allowBlank="1" showInputMessage="1" showErrorMessage="1" promptTitle="開会月の記入" prompt="開会月を、1から12の数字で記入してください。_x000a__x000a_なお、施設利用料が発生する場合は、開会日時～閉会日時で起算します。準備期間は請求致しません。" sqref="Q17" xr:uid="{00000000-0002-0000-0000-00000D000000}">
      <formula1>1</formula1>
      <formula2>12</formula2>
    </dataValidation>
    <dataValidation type="whole" imeMode="halfAlpha" allowBlank="1" showInputMessage="1" showErrorMessage="1" promptTitle="閉会月の記入" prompt="閉会月を、1から12の数字で記入してください。_x000a__x000a_なお、施設利用料が発生する場合は、開会日時～閉会日時で起算します。準備期間は請求致しません。" sqref="Q18" xr:uid="{00000000-0002-0000-0000-00000E000000}">
      <formula1>1</formula1>
      <formula2>12</formula2>
    </dataValidation>
    <dataValidation type="whole" imeMode="halfAlpha" allowBlank="1" showInputMessage="1" showErrorMessage="1" promptTitle="開会日の記入" prompt="開会日を、1から31の数字で記入してください。_x000a__x000a_なお、施設利用料が発生する場合は、開会日時～閉会日時で起算します。準備期間は請求致しません。" sqref="S17" xr:uid="{00000000-0002-0000-0000-00000F000000}">
      <formula1>1</formula1>
      <formula2>31</formula2>
    </dataValidation>
    <dataValidation type="whole" imeMode="halfAlpha" allowBlank="1" showInputMessage="1" showErrorMessage="1" promptTitle="閉会日の記入" prompt="閉会日を、1から31の数字で記入してください。_x000a__x000a_なお、施設利用料が発生する場合は、開会日時～閉会日時で起算します。準備期間は請求致しません。" sqref="S18" xr:uid="{00000000-0002-0000-0000-000010000000}">
      <formula1>1</formula1>
      <formula2>31</formula2>
    </dataValidation>
    <dataValidation type="whole" imeMode="halfAlpha" allowBlank="1" showInputMessage="1" showErrorMessage="1" promptTitle="開会時間（時）の記入" prompt="開会時間（時）を、0～24の数字で記入してください。_x000a__x000a_なお、施設利用料が発生する場合は、開会日時～閉会日時で起算します。準備期間は請求致しません。" sqref="X17" xr:uid="{00000000-0002-0000-0000-000011000000}">
      <formula1>0</formula1>
      <formula2>24</formula2>
    </dataValidation>
    <dataValidation type="whole" imeMode="halfAlpha" allowBlank="1" showInputMessage="1" showErrorMessage="1" promptTitle="閉会時間（時）の記入" prompt="閉会時間（時）を、0から24の数字で記入してください。_x000a__x000a_なお、施設利用料が発生する場合は、開会日時～閉会日時で起算します。準備期間は請求致しません。" sqref="X18" xr:uid="{00000000-0002-0000-0000-000012000000}">
      <formula1>0</formula1>
      <formula2>24</formula2>
    </dataValidation>
    <dataValidation imeMode="halfAlpha" allowBlank="1" showInputMessage="1" showErrorMessage="1" promptTitle="開会時間（分）の記入" prompt="開会時間（分）を、0から59の数字で記入してください。_x000a__x000a_なお、施設利用料が発生する場合は、開会日時～閉会日時で起算します。準備期間は請求致しません。" sqref="Z17" xr:uid="{00000000-0002-0000-0000-000013000000}"/>
    <dataValidation type="whole" imeMode="halfAlpha" allowBlank="1" showInputMessage="1" showErrorMessage="1" promptTitle="閉会時間（分）の記入" prompt="閉会時間（分）を、0から59の数字で記入してください。_x000a__x000a_なお、施設利用料が発生する場合は、開会日時～閉会日時で起算します。準備期間は請求致しません。" sqref="Z18" xr:uid="{00000000-0002-0000-0000-000014000000}">
      <formula1>0</formula1>
      <formula2>59</formula2>
    </dataValidation>
    <dataValidation imeMode="on" allowBlank="1" showInputMessage="1" showErrorMessage="1" promptTitle="使用目的の記入について" prompt="使用目的について、イベント名・講義名などで判り易く記入してください。" sqref="H19:AL22" xr:uid="{00000000-0002-0000-0000-000015000000}"/>
    <dataValidation imeMode="on" allowBlank="1" showInputMessage="1" showErrorMessage="1" promptTitle="主催者の団体（所属）名の記入" prompt="主催者の所属する団体（所属）名を記入してください。" sqref="N23:AL25" xr:uid="{00000000-0002-0000-0000-000016000000}"/>
  </dataValidations>
  <pageMargins left="0.78740157480314965" right="0.39370078740157483" top="0.31496062992125984" bottom="0.39370078740157483" header="0.23622047244094491" footer="0.19685039370078741"/>
  <pageSetup paperSize="9" orientation="portrait" blackAndWhite="1" r:id="rId1"/>
  <headerFooter>
    <oddHeader>&amp;R&amp;10【様式１】</oddHeader>
    <oddFooter>&amp;L(Ver.2.7)&amp;R【提出先・問合せ先】岩手医科大学全学教育企画課
☎ 019（651）5110（内線5570/5564） ✉ saigai@j.iwate-med.ac.jp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7</xdr:col>
                    <xdr:colOff>0</xdr:colOff>
                    <xdr:row>57</xdr:row>
                    <xdr:rowOff>9525</xdr:rowOff>
                  </from>
                  <to>
                    <xdr:col>8</xdr:col>
                    <xdr:colOff>0</xdr:colOff>
                    <xdr:row>58</xdr:row>
                    <xdr:rowOff>0</xdr:rowOff>
                  </to>
                </anchor>
              </controlPr>
            </control>
          </mc:Choice>
        </mc:AlternateContent>
        <mc:AlternateContent xmlns:mc="http://schemas.openxmlformats.org/markup-compatibility/2006">
          <mc:Choice Requires="x14">
            <control shapeId="2081" r:id="rId5" name="Check Box 33">
              <controlPr defaultSize="0" autoFill="0" autoLine="0" autoPict="0">
                <anchor moveWithCells="1">
                  <from>
                    <xdr:col>7</xdr:col>
                    <xdr:colOff>0</xdr:colOff>
                    <xdr:row>58</xdr:row>
                    <xdr:rowOff>0</xdr:rowOff>
                  </from>
                  <to>
                    <xdr:col>7</xdr:col>
                    <xdr:colOff>180975</xdr:colOff>
                    <xdr:row>58</xdr:row>
                    <xdr:rowOff>180975</xdr:rowOff>
                  </to>
                </anchor>
              </controlPr>
            </control>
          </mc:Choice>
        </mc:AlternateContent>
        <mc:AlternateContent xmlns:mc="http://schemas.openxmlformats.org/markup-compatibility/2006">
          <mc:Choice Requires="x14">
            <control shapeId="2082" r:id="rId6" name="Check Box 34">
              <controlPr defaultSize="0" autoFill="0" autoLine="0" autoPict="0">
                <anchor moveWithCells="1">
                  <from>
                    <xdr:col>11</xdr:col>
                    <xdr:colOff>180975</xdr:colOff>
                    <xdr:row>57</xdr:row>
                    <xdr:rowOff>9525</xdr:rowOff>
                  </from>
                  <to>
                    <xdr:col>13</xdr:col>
                    <xdr:colOff>0</xdr:colOff>
                    <xdr:row>58</xdr:row>
                    <xdr:rowOff>0</xdr:rowOff>
                  </to>
                </anchor>
              </controlPr>
            </control>
          </mc:Choice>
        </mc:AlternateContent>
        <mc:AlternateContent xmlns:mc="http://schemas.openxmlformats.org/markup-compatibility/2006">
          <mc:Choice Requires="x14">
            <control shapeId="2083" r:id="rId7" name="Check Box 35">
              <controlPr defaultSize="0" autoFill="0" autoLine="0" autoPict="0">
                <anchor moveWithCells="1">
                  <from>
                    <xdr:col>11</xdr:col>
                    <xdr:colOff>180975</xdr:colOff>
                    <xdr:row>58</xdr:row>
                    <xdr:rowOff>0</xdr:rowOff>
                  </from>
                  <to>
                    <xdr:col>13</xdr:col>
                    <xdr:colOff>0</xdr:colOff>
                    <xdr:row>58</xdr:row>
                    <xdr:rowOff>180975</xdr:rowOff>
                  </to>
                </anchor>
              </controlPr>
            </control>
          </mc:Choice>
        </mc:AlternateContent>
        <mc:AlternateContent xmlns:mc="http://schemas.openxmlformats.org/markup-compatibility/2006">
          <mc:Choice Requires="x14">
            <control shapeId="2084" r:id="rId8" name="Check Box 36">
              <controlPr defaultSize="0" autoFill="0" autoLine="0" autoPict="0">
                <anchor moveWithCells="1">
                  <from>
                    <xdr:col>16</xdr:col>
                    <xdr:colOff>0</xdr:colOff>
                    <xdr:row>57</xdr:row>
                    <xdr:rowOff>9525</xdr:rowOff>
                  </from>
                  <to>
                    <xdr:col>17</xdr:col>
                    <xdr:colOff>0</xdr:colOff>
                    <xdr:row>58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180975</xdr:colOff>
                    <xdr:row>12</xdr:row>
                    <xdr:rowOff>133350</xdr:rowOff>
                  </from>
                  <to>
                    <xdr:col>16</xdr:col>
                    <xdr:colOff>0</xdr:colOff>
                    <xdr:row>14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180975</xdr:colOff>
                    <xdr:row>13</xdr:row>
                    <xdr:rowOff>123825</xdr:rowOff>
                  </from>
                  <to>
                    <xdr:col>16</xdr:col>
                    <xdr:colOff>0</xdr:colOff>
                    <xdr:row>15</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16</xdr:col>
                    <xdr:colOff>180975</xdr:colOff>
                    <xdr:row>12</xdr:row>
                    <xdr:rowOff>133350</xdr:rowOff>
                  </from>
                  <to>
                    <xdr:col>17</xdr:col>
                    <xdr:colOff>171450</xdr:colOff>
                    <xdr:row>14</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16</xdr:col>
                    <xdr:colOff>180975</xdr:colOff>
                    <xdr:row>13</xdr:row>
                    <xdr:rowOff>123825</xdr:rowOff>
                  </from>
                  <to>
                    <xdr:col>17</xdr:col>
                    <xdr:colOff>171450</xdr:colOff>
                    <xdr:row>15</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19</xdr:col>
                    <xdr:colOff>0</xdr:colOff>
                    <xdr:row>12</xdr:row>
                    <xdr:rowOff>133350</xdr:rowOff>
                  </from>
                  <to>
                    <xdr:col>20</xdr:col>
                    <xdr:colOff>0</xdr:colOff>
                    <xdr:row>14</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19</xdr:col>
                    <xdr:colOff>0</xdr:colOff>
                    <xdr:row>13</xdr:row>
                    <xdr:rowOff>123825</xdr:rowOff>
                  </from>
                  <to>
                    <xdr:col>20</xdr:col>
                    <xdr:colOff>0</xdr:colOff>
                    <xdr:row>15</xdr:row>
                    <xdr:rowOff>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20</xdr:col>
                    <xdr:colOff>171450</xdr:colOff>
                    <xdr:row>11</xdr:row>
                    <xdr:rowOff>142875</xdr:rowOff>
                  </from>
                  <to>
                    <xdr:col>21</xdr:col>
                    <xdr:colOff>171450</xdr:colOff>
                    <xdr:row>13</xdr:row>
                    <xdr:rowOff>9525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20</xdr:col>
                    <xdr:colOff>171450</xdr:colOff>
                    <xdr:row>13</xdr:row>
                    <xdr:rowOff>123825</xdr:rowOff>
                  </from>
                  <to>
                    <xdr:col>21</xdr:col>
                    <xdr:colOff>171450</xdr:colOff>
                    <xdr:row>15</xdr:row>
                    <xdr:rowOff>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34</xdr:col>
                    <xdr:colOff>0</xdr:colOff>
                    <xdr:row>11</xdr:row>
                    <xdr:rowOff>142875</xdr:rowOff>
                  </from>
                  <to>
                    <xdr:col>35</xdr:col>
                    <xdr:colOff>0</xdr:colOff>
                    <xdr:row>13</xdr:row>
                    <xdr:rowOff>9525</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14</xdr:col>
                    <xdr:colOff>0</xdr:colOff>
                    <xdr:row>25</xdr:row>
                    <xdr:rowOff>104775</xdr:rowOff>
                  </from>
                  <to>
                    <xdr:col>15</xdr:col>
                    <xdr:colOff>0</xdr:colOff>
                    <xdr:row>27</xdr:row>
                    <xdr:rowOff>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27</xdr:col>
                    <xdr:colOff>0</xdr:colOff>
                    <xdr:row>25</xdr:row>
                    <xdr:rowOff>104775</xdr:rowOff>
                  </from>
                  <to>
                    <xdr:col>28</xdr:col>
                    <xdr:colOff>0</xdr:colOff>
                    <xdr:row>27</xdr:row>
                    <xdr:rowOff>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from>
                    <xdr:col>20</xdr:col>
                    <xdr:colOff>171450</xdr:colOff>
                    <xdr:row>12</xdr:row>
                    <xdr:rowOff>133350</xdr:rowOff>
                  </from>
                  <to>
                    <xdr:col>21</xdr:col>
                    <xdr:colOff>171450</xdr:colOff>
                    <xdr:row>14</xdr:row>
                    <xdr:rowOff>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from>
                    <xdr:col>0</xdr:col>
                    <xdr:colOff>171450</xdr:colOff>
                    <xdr:row>16</xdr:row>
                    <xdr:rowOff>95250</xdr:rowOff>
                  </from>
                  <to>
                    <xdr:col>1</xdr:col>
                    <xdr:colOff>171450</xdr:colOff>
                    <xdr:row>17</xdr:row>
                    <xdr:rowOff>95250</xdr:rowOff>
                  </to>
                </anchor>
              </controlPr>
            </control>
          </mc:Choice>
        </mc:AlternateContent>
        <mc:AlternateContent xmlns:mc="http://schemas.openxmlformats.org/markup-compatibility/2006">
          <mc:Choice Requires="x14">
            <control shapeId="2052" r:id="rId22" name="Check Box 4">
              <controlPr defaultSize="0" autoFill="0" autoLine="0" autoPict="0">
                <anchor moveWithCells="1">
                  <from>
                    <xdr:col>15</xdr:col>
                    <xdr:colOff>0</xdr:colOff>
                    <xdr:row>10</xdr:row>
                    <xdr:rowOff>142875</xdr:rowOff>
                  </from>
                  <to>
                    <xdr:col>15</xdr:col>
                    <xdr:colOff>171450</xdr:colOff>
                    <xdr:row>12</xdr:row>
                    <xdr:rowOff>9525</xdr:rowOff>
                  </to>
                </anchor>
              </controlPr>
            </control>
          </mc:Choice>
        </mc:AlternateContent>
        <mc:AlternateContent xmlns:mc="http://schemas.openxmlformats.org/markup-compatibility/2006">
          <mc:Choice Requires="x14">
            <control shapeId="2053" r:id="rId23" name="Check Box 5">
              <controlPr defaultSize="0" autoFill="0" autoLine="0" autoPict="0">
                <anchor moveWithCells="1">
                  <from>
                    <xdr:col>15</xdr:col>
                    <xdr:colOff>0</xdr:colOff>
                    <xdr:row>11</xdr:row>
                    <xdr:rowOff>142875</xdr:rowOff>
                  </from>
                  <to>
                    <xdr:col>15</xdr:col>
                    <xdr:colOff>171450</xdr:colOff>
                    <xdr:row>13</xdr:row>
                    <xdr:rowOff>9525</xdr:rowOff>
                  </to>
                </anchor>
              </controlPr>
            </control>
          </mc:Choice>
        </mc:AlternateContent>
        <mc:AlternateContent xmlns:mc="http://schemas.openxmlformats.org/markup-compatibility/2006">
          <mc:Choice Requires="x14">
            <control shapeId="2050" r:id="rId24" name="Check Box 2">
              <controlPr defaultSize="0" autoFill="0" autoLine="0" autoPict="0">
                <anchor moveWithCells="1">
                  <from>
                    <xdr:col>9</xdr:col>
                    <xdr:colOff>0</xdr:colOff>
                    <xdr:row>10</xdr:row>
                    <xdr:rowOff>142875</xdr:rowOff>
                  </from>
                  <to>
                    <xdr:col>10</xdr:col>
                    <xdr:colOff>0</xdr:colOff>
                    <xdr:row>12</xdr:row>
                    <xdr:rowOff>9525</xdr:rowOff>
                  </to>
                </anchor>
              </controlPr>
            </control>
          </mc:Choice>
        </mc:AlternateContent>
        <mc:AlternateContent xmlns:mc="http://schemas.openxmlformats.org/markup-compatibility/2006">
          <mc:Choice Requires="x14">
            <control shapeId="2051" r:id="rId25" name="Check Box 3">
              <controlPr defaultSize="0" autoFill="0" autoLine="0" autoPict="0">
                <anchor moveWithCells="1">
                  <from>
                    <xdr:col>9</xdr:col>
                    <xdr:colOff>0</xdr:colOff>
                    <xdr:row>11</xdr:row>
                    <xdr:rowOff>142875</xdr:rowOff>
                  </from>
                  <to>
                    <xdr:col>10</xdr:col>
                    <xdr:colOff>0</xdr:colOff>
                    <xdr:row>13</xdr:row>
                    <xdr:rowOff>9525</xdr:rowOff>
                  </to>
                </anchor>
              </controlPr>
            </control>
          </mc:Choice>
        </mc:AlternateContent>
        <mc:AlternateContent xmlns:mc="http://schemas.openxmlformats.org/markup-compatibility/2006">
          <mc:Choice Requires="x14">
            <control shapeId="2060" r:id="rId26" name="Check Box 12">
              <controlPr defaultSize="0" autoFill="0" autoLine="0" autoPict="0">
                <anchor moveWithCells="1">
                  <from>
                    <xdr:col>20</xdr:col>
                    <xdr:colOff>171450</xdr:colOff>
                    <xdr:row>9</xdr:row>
                    <xdr:rowOff>133350</xdr:rowOff>
                  </from>
                  <to>
                    <xdr:col>21</xdr:col>
                    <xdr:colOff>171450</xdr:colOff>
                    <xdr:row>11</xdr:row>
                    <xdr:rowOff>9525</xdr:rowOff>
                  </to>
                </anchor>
              </controlPr>
            </control>
          </mc:Choice>
        </mc:AlternateContent>
        <mc:AlternateContent xmlns:mc="http://schemas.openxmlformats.org/markup-compatibility/2006">
          <mc:Choice Requires="x14">
            <control shapeId="2062" r:id="rId27" name="Check Box 14">
              <controlPr defaultSize="0" autoFill="0" autoLine="0" autoPict="0">
                <anchor moveWithCells="1">
                  <from>
                    <xdr:col>20</xdr:col>
                    <xdr:colOff>171450</xdr:colOff>
                    <xdr:row>10</xdr:row>
                    <xdr:rowOff>133350</xdr:rowOff>
                  </from>
                  <to>
                    <xdr:col>21</xdr:col>
                    <xdr:colOff>171450</xdr:colOff>
                    <xdr:row>12</xdr:row>
                    <xdr:rowOff>9525</xdr:rowOff>
                  </to>
                </anchor>
              </controlPr>
            </control>
          </mc:Choice>
        </mc:AlternateContent>
        <mc:AlternateContent xmlns:mc="http://schemas.openxmlformats.org/markup-compatibility/2006">
          <mc:Choice Requires="x14">
            <control shapeId="2065" r:id="rId28" name="Check Box 17">
              <controlPr defaultSize="0" autoFill="0" autoLine="0" autoPict="0">
                <anchor moveWithCells="1">
                  <from>
                    <xdr:col>29</xdr:col>
                    <xdr:colOff>180975</xdr:colOff>
                    <xdr:row>10</xdr:row>
                    <xdr:rowOff>133350</xdr:rowOff>
                  </from>
                  <to>
                    <xdr:col>31</xdr:col>
                    <xdr:colOff>0</xdr:colOff>
                    <xdr:row>12</xdr:row>
                    <xdr:rowOff>9525</xdr:rowOff>
                  </to>
                </anchor>
              </controlPr>
            </control>
          </mc:Choice>
        </mc:AlternateContent>
        <mc:AlternateContent xmlns:mc="http://schemas.openxmlformats.org/markup-compatibility/2006">
          <mc:Choice Requires="x14">
            <control shapeId="2066" r:id="rId29" name="Check Box 18">
              <controlPr defaultSize="0" autoFill="0" autoLine="0" autoPict="0">
                <anchor moveWithCells="1">
                  <from>
                    <xdr:col>30</xdr:col>
                    <xdr:colOff>0</xdr:colOff>
                    <xdr:row>11</xdr:row>
                    <xdr:rowOff>142875</xdr:rowOff>
                  </from>
                  <to>
                    <xdr:col>31</xdr:col>
                    <xdr:colOff>0</xdr:colOff>
                    <xdr:row>13</xdr:row>
                    <xdr:rowOff>9525</xdr:rowOff>
                  </to>
                </anchor>
              </controlPr>
            </control>
          </mc:Choice>
        </mc:AlternateContent>
        <mc:AlternateContent xmlns:mc="http://schemas.openxmlformats.org/markup-compatibility/2006">
          <mc:Choice Requires="x14">
            <control shapeId="2069" r:id="rId30" name="Check Box 21">
              <controlPr defaultSize="0" autoFill="0" autoLine="0" autoPict="0">
                <anchor moveWithCells="1">
                  <from>
                    <xdr:col>29</xdr:col>
                    <xdr:colOff>180975</xdr:colOff>
                    <xdr:row>13</xdr:row>
                    <xdr:rowOff>133350</xdr:rowOff>
                  </from>
                  <to>
                    <xdr:col>31</xdr:col>
                    <xdr:colOff>0</xdr:colOff>
                    <xdr:row>15</xdr:row>
                    <xdr:rowOff>0</xdr:rowOff>
                  </to>
                </anchor>
              </controlPr>
            </control>
          </mc:Choice>
        </mc:AlternateContent>
        <mc:AlternateContent xmlns:mc="http://schemas.openxmlformats.org/markup-compatibility/2006">
          <mc:Choice Requires="x14">
            <control shapeId="2070" r:id="rId31" name="Check Box 22">
              <controlPr defaultSize="0" autoFill="0" autoLine="0" autoPict="0">
                <anchor moveWithCells="1">
                  <from>
                    <xdr:col>30</xdr:col>
                    <xdr:colOff>0</xdr:colOff>
                    <xdr:row>12</xdr:row>
                    <xdr:rowOff>133350</xdr:rowOff>
                  </from>
                  <to>
                    <xdr:col>31</xdr:col>
                    <xdr:colOff>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S65"/>
  <sheetViews>
    <sheetView showGridLines="0" topLeftCell="A24" zoomScaleNormal="100" workbookViewId="0">
      <selection activeCell="V54" sqref="V54:AC54"/>
    </sheetView>
  </sheetViews>
  <sheetFormatPr defaultRowHeight="10.5"/>
  <cols>
    <col min="1" max="39" width="2.7109375" style="1" customWidth="1"/>
    <col min="40" max="44" width="9.140625" style="37"/>
    <col min="45" max="45" width="9.140625" style="44"/>
    <col min="46" max="16384" width="9.140625" style="1"/>
  </cols>
  <sheetData>
    <row r="1" spans="2:44" ht="21">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29"/>
    </row>
    <row r="2" spans="2:44" ht="7.5" customHeight="1"/>
    <row r="3" spans="2:44" ht="14.25">
      <c r="B3" s="181" t="s">
        <v>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27"/>
    </row>
    <row r="4" spans="2:44" ht="7.5" customHeight="1"/>
    <row r="5" spans="2:44" ht="14.25">
      <c r="C5" s="181" t="s">
        <v>2</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27"/>
    </row>
    <row r="6" spans="2:44" ht="14.25">
      <c r="C6" s="181" t="s">
        <v>3</v>
      </c>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27"/>
    </row>
    <row r="7" spans="2:44" ht="7.5" customHeight="1"/>
    <row r="8" spans="2:44" ht="17.25">
      <c r="B8" s="343" t="s">
        <v>4</v>
      </c>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28"/>
    </row>
    <row r="9" spans="2:44" ht="7.5" customHeight="1"/>
    <row r="10" spans="2:44" ht="12" customHeight="1">
      <c r="B10" s="140" t="s">
        <v>5</v>
      </c>
      <c r="C10" s="141"/>
      <c r="D10" s="141"/>
      <c r="E10" s="141"/>
      <c r="F10" s="141"/>
      <c r="G10" s="142"/>
      <c r="H10" s="313" t="s">
        <v>124</v>
      </c>
      <c r="I10" s="314"/>
      <c r="J10" s="314"/>
      <c r="K10" s="314"/>
      <c r="L10" s="314"/>
      <c r="M10" s="314"/>
      <c r="N10" s="314"/>
      <c r="O10" s="314"/>
      <c r="P10" s="314"/>
      <c r="Q10" s="314"/>
      <c r="R10" s="314"/>
      <c r="S10" s="314"/>
      <c r="T10" s="314"/>
      <c r="U10" s="314"/>
      <c r="V10" s="344" t="s">
        <v>16</v>
      </c>
      <c r="W10" s="345"/>
      <c r="X10" s="345"/>
      <c r="Y10" s="345"/>
      <c r="Z10" s="345"/>
      <c r="AA10" s="346"/>
      <c r="AB10" s="317" t="s">
        <v>21</v>
      </c>
      <c r="AC10" s="318"/>
      <c r="AD10" s="318"/>
      <c r="AE10" s="318"/>
      <c r="AF10" s="318"/>
      <c r="AG10" s="318"/>
      <c r="AH10" s="318"/>
      <c r="AI10" s="318"/>
      <c r="AJ10" s="318"/>
      <c r="AK10" s="318"/>
      <c r="AL10" s="319"/>
      <c r="AM10" s="2"/>
    </row>
    <row r="11" spans="2:44" ht="12">
      <c r="B11" s="184"/>
      <c r="C11" s="185"/>
      <c r="D11" s="185"/>
      <c r="E11" s="185"/>
      <c r="F11" s="185"/>
      <c r="G11" s="186"/>
      <c r="H11" s="315"/>
      <c r="I11" s="316"/>
      <c r="J11" s="316"/>
      <c r="K11" s="316"/>
      <c r="L11" s="316"/>
      <c r="M11" s="316"/>
      <c r="N11" s="316"/>
      <c r="O11" s="316"/>
      <c r="P11" s="316"/>
      <c r="Q11" s="316"/>
      <c r="R11" s="316"/>
      <c r="S11" s="316"/>
      <c r="T11" s="316"/>
      <c r="U11" s="316"/>
      <c r="V11" s="56" t="b">
        <v>0</v>
      </c>
      <c r="W11" s="347" t="s">
        <v>13</v>
      </c>
      <c r="X11" s="347"/>
      <c r="Y11" s="347"/>
      <c r="Z11" s="347"/>
      <c r="AA11" s="348"/>
      <c r="AB11" s="320"/>
      <c r="AC11" s="130"/>
      <c r="AD11" s="130"/>
      <c r="AE11" s="130"/>
      <c r="AF11" s="130"/>
      <c r="AG11" s="130"/>
      <c r="AH11" s="130"/>
      <c r="AI11" s="130"/>
      <c r="AJ11" s="130"/>
      <c r="AK11" s="130"/>
      <c r="AL11" s="321"/>
      <c r="AM11" s="2"/>
    </row>
    <row r="12" spans="2:44" ht="12">
      <c r="B12" s="184"/>
      <c r="C12" s="185"/>
      <c r="D12" s="185"/>
      <c r="E12" s="185"/>
      <c r="F12" s="185"/>
      <c r="G12" s="186"/>
      <c r="H12" s="187" t="s">
        <v>6</v>
      </c>
      <c r="I12" s="188"/>
      <c r="J12" s="54" t="b">
        <v>0</v>
      </c>
      <c r="K12" s="188" t="s">
        <v>9</v>
      </c>
      <c r="L12" s="188"/>
      <c r="M12" s="188"/>
      <c r="N12" s="188"/>
      <c r="O12" s="188"/>
      <c r="P12" s="54" t="b">
        <v>0</v>
      </c>
      <c r="Q12" s="188" t="s">
        <v>10</v>
      </c>
      <c r="R12" s="188"/>
      <c r="S12" s="188"/>
      <c r="T12" s="188"/>
      <c r="U12" s="188"/>
      <c r="V12" s="57" t="b">
        <v>0</v>
      </c>
      <c r="W12" s="188" t="s">
        <v>14</v>
      </c>
      <c r="X12" s="188"/>
      <c r="Y12" s="188"/>
      <c r="Z12" s="188"/>
      <c r="AA12" s="195"/>
      <c r="AB12" s="193" t="s">
        <v>135</v>
      </c>
      <c r="AC12" s="194"/>
      <c r="AD12" s="194"/>
      <c r="AE12" s="54" t="b">
        <v>0</v>
      </c>
      <c r="AF12" s="188" t="s">
        <v>136</v>
      </c>
      <c r="AG12" s="188"/>
      <c r="AH12" s="188"/>
      <c r="AI12" s="2"/>
      <c r="AJ12" s="2"/>
      <c r="AK12" s="2"/>
      <c r="AL12" s="4"/>
      <c r="AM12" s="2"/>
    </row>
    <row r="13" spans="2:44" ht="12">
      <c r="B13" s="184"/>
      <c r="C13" s="185"/>
      <c r="D13" s="185"/>
      <c r="E13" s="185"/>
      <c r="F13" s="185"/>
      <c r="G13" s="186"/>
      <c r="H13" s="187" t="s">
        <v>7</v>
      </c>
      <c r="I13" s="188"/>
      <c r="J13" s="54" t="b">
        <v>0</v>
      </c>
      <c r="K13" s="188" t="s">
        <v>8</v>
      </c>
      <c r="L13" s="188"/>
      <c r="M13" s="188"/>
      <c r="N13" s="188"/>
      <c r="O13" s="188"/>
      <c r="P13" s="54" t="b">
        <v>0</v>
      </c>
      <c r="Q13" s="188" t="s">
        <v>11</v>
      </c>
      <c r="R13" s="188"/>
      <c r="S13" s="188"/>
      <c r="T13" s="188"/>
      <c r="U13" s="188"/>
      <c r="V13" s="57" t="b">
        <v>0</v>
      </c>
      <c r="W13" s="188" t="s">
        <v>15</v>
      </c>
      <c r="X13" s="188"/>
      <c r="Y13" s="188"/>
      <c r="Z13" s="188"/>
      <c r="AA13" s="188"/>
      <c r="AB13" s="193" t="s">
        <v>17</v>
      </c>
      <c r="AC13" s="194"/>
      <c r="AD13" s="194"/>
      <c r="AE13" s="54" t="b">
        <v>0</v>
      </c>
      <c r="AF13" s="188" t="s">
        <v>18</v>
      </c>
      <c r="AG13" s="188"/>
      <c r="AH13" s="188"/>
      <c r="AI13" s="63" t="b">
        <v>0</v>
      </c>
      <c r="AJ13" s="188" t="s">
        <v>19</v>
      </c>
      <c r="AK13" s="188"/>
      <c r="AL13" s="195"/>
      <c r="AM13" s="2"/>
    </row>
    <row r="14" spans="2:44" ht="12">
      <c r="B14" s="184"/>
      <c r="C14" s="185"/>
      <c r="D14" s="185"/>
      <c r="E14" s="185"/>
      <c r="F14" s="185"/>
      <c r="G14" s="186"/>
      <c r="H14" s="5"/>
      <c r="I14" s="2"/>
      <c r="J14" s="196" t="s">
        <v>12</v>
      </c>
      <c r="K14" s="196"/>
      <c r="L14" s="196"/>
      <c r="M14" s="196"/>
      <c r="N14" s="196"/>
      <c r="O14" s="196"/>
      <c r="P14" s="54" t="b">
        <v>0</v>
      </c>
      <c r="Q14" s="52">
        <v>1</v>
      </c>
      <c r="R14" s="54" t="b">
        <v>0</v>
      </c>
      <c r="S14" s="50">
        <v>2</v>
      </c>
      <c r="T14" s="54" t="b">
        <v>0</v>
      </c>
      <c r="U14" s="61">
        <v>3</v>
      </c>
      <c r="V14" s="37" t="b">
        <v>0</v>
      </c>
      <c r="W14" s="188" t="s">
        <v>137</v>
      </c>
      <c r="X14" s="188"/>
      <c r="Y14" s="188"/>
      <c r="Z14" s="188"/>
      <c r="AA14" s="188"/>
      <c r="AB14" s="189" t="s">
        <v>20</v>
      </c>
      <c r="AC14" s="190"/>
      <c r="AD14" s="190"/>
      <c r="AE14" s="63" t="b">
        <v>0</v>
      </c>
      <c r="AF14" s="188" t="s">
        <v>153</v>
      </c>
      <c r="AG14" s="188"/>
      <c r="AH14" s="188"/>
      <c r="AI14" s="188"/>
      <c r="AJ14" s="188"/>
      <c r="AK14" s="188"/>
      <c r="AL14" s="195"/>
      <c r="AM14" s="2"/>
    </row>
    <row r="15" spans="2:44" ht="12">
      <c r="B15" s="143"/>
      <c r="C15" s="144"/>
      <c r="D15" s="144"/>
      <c r="E15" s="144"/>
      <c r="F15" s="144"/>
      <c r="G15" s="145"/>
      <c r="H15" s="6"/>
      <c r="I15" s="7"/>
      <c r="J15" s="7"/>
      <c r="K15" s="7"/>
      <c r="L15" s="7"/>
      <c r="M15" s="7"/>
      <c r="N15" s="7"/>
      <c r="O15" s="7"/>
      <c r="P15" s="55" t="b">
        <v>0</v>
      </c>
      <c r="Q15" s="51">
        <v>4</v>
      </c>
      <c r="R15" s="55" t="b">
        <v>0</v>
      </c>
      <c r="S15" s="9">
        <v>5</v>
      </c>
      <c r="T15" s="55" t="b">
        <v>0</v>
      </c>
      <c r="U15" s="51">
        <v>6</v>
      </c>
      <c r="V15" s="58" t="b">
        <v>0</v>
      </c>
      <c r="W15" s="305" t="s">
        <v>125</v>
      </c>
      <c r="X15" s="305"/>
      <c r="Y15" s="305"/>
      <c r="Z15" s="305"/>
      <c r="AA15" s="306"/>
      <c r="AB15" s="191"/>
      <c r="AC15" s="192"/>
      <c r="AD15" s="192"/>
      <c r="AE15" s="55" t="b">
        <v>0</v>
      </c>
      <c r="AF15" s="305" t="s">
        <v>154</v>
      </c>
      <c r="AG15" s="305"/>
      <c r="AH15" s="305"/>
      <c r="AI15" s="305"/>
      <c r="AJ15" s="305"/>
      <c r="AK15" s="305"/>
      <c r="AL15" s="306"/>
      <c r="AM15" s="2"/>
    </row>
    <row r="16" spans="2:44" ht="15.75">
      <c r="B16" s="184" t="s">
        <v>34</v>
      </c>
      <c r="C16" s="185"/>
      <c r="D16" s="185"/>
      <c r="E16" s="185"/>
      <c r="F16" s="185"/>
      <c r="G16" s="186"/>
      <c r="H16" s="129" t="str">
        <f ca="1">+IF(TODAY()&gt;DATE(2019,4,29),"令和","平成")</f>
        <v>令和</v>
      </c>
      <c r="I16" s="129"/>
      <c r="J16" s="342"/>
      <c r="K16" s="342"/>
      <c r="L16" s="20" t="s">
        <v>22</v>
      </c>
      <c r="M16" s="2"/>
      <c r="N16" s="20" t="s">
        <v>23</v>
      </c>
      <c r="O16" s="2"/>
      <c r="P16" s="20" t="s">
        <v>24</v>
      </c>
      <c r="Q16" s="20" t="s">
        <v>25</v>
      </c>
      <c r="R16" s="2" t="str">
        <f>+IF(OR(J16="",M16="",O16=""),"",MID("日月火水木金土",WEEKDAY(DATE(AN16,M16,O16),1),1))</f>
        <v/>
      </c>
      <c r="S16" s="20" t="s">
        <v>26</v>
      </c>
      <c r="T16" s="2"/>
      <c r="U16" s="20" t="s">
        <v>27</v>
      </c>
      <c r="V16" s="43"/>
      <c r="W16" s="20" t="s">
        <v>28</v>
      </c>
      <c r="X16" s="129" t="str">
        <f ca="1">+IF(TODAY()&gt;DATE(2019,4,29),"令和","平成")</f>
        <v>令和</v>
      </c>
      <c r="Y16" s="129"/>
      <c r="Z16" s="342"/>
      <c r="AA16" s="342"/>
      <c r="AB16" s="20" t="s">
        <v>22</v>
      </c>
      <c r="AC16" s="2"/>
      <c r="AD16" s="20" t="s">
        <v>23</v>
      </c>
      <c r="AE16" s="2"/>
      <c r="AF16" s="20" t="s">
        <v>24</v>
      </c>
      <c r="AG16" s="20" t="s">
        <v>25</v>
      </c>
      <c r="AH16" s="2" t="str">
        <f>+IF(OR(Z16="",AC16="",AE16=""),"",MID("日月火水木金土",WEEKDAY(DATE(AR16,AC16,AE16),1),1))</f>
        <v/>
      </c>
      <c r="AI16" s="20" t="s">
        <v>30</v>
      </c>
      <c r="AJ16" s="2"/>
      <c r="AK16" s="20" t="s">
        <v>27</v>
      </c>
      <c r="AL16" s="64"/>
      <c r="AN16" s="37">
        <f ca="1">IF(H16="平成",AO16+1988,IF(H16="令和",AO16+2018,AO16))</f>
        <v>2018</v>
      </c>
      <c r="AO16" s="37">
        <f>IF(J16="元",1,J16)</f>
        <v>0</v>
      </c>
      <c r="AQ16" s="37">
        <f ca="1">IF(X16="平成",AR16+1988,IF(X16="令和",AR16+2018,AR16))</f>
        <v>2018</v>
      </c>
      <c r="AR16" s="37">
        <f>IF(Z16="元",1,Z16)</f>
        <v>0</v>
      </c>
    </row>
    <row r="17" spans="2:41" ht="14.25">
      <c r="B17" s="184"/>
      <c r="C17" s="185"/>
      <c r="D17" s="185"/>
      <c r="E17" s="185"/>
      <c r="F17" s="185"/>
      <c r="G17" s="186"/>
      <c r="H17" s="215" t="s">
        <v>31</v>
      </c>
      <c r="I17" s="216"/>
      <c r="J17" s="216"/>
      <c r="K17" s="216"/>
      <c r="L17" s="130" t="str">
        <f ca="1">+IF(TODAY()&gt;DATE(2019,4,29),"令和","平成")</f>
        <v>令和</v>
      </c>
      <c r="M17" s="130"/>
      <c r="N17" s="179"/>
      <c r="O17" s="179"/>
      <c r="P17" s="2" t="s">
        <v>22</v>
      </c>
      <c r="Q17" s="2"/>
      <c r="R17" s="2" t="s">
        <v>23</v>
      </c>
      <c r="S17" s="2"/>
      <c r="T17" s="2" t="s">
        <v>33</v>
      </c>
      <c r="U17" s="2" t="s">
        <v>25</v>
      </c>
      <c r="V17" s="47" t="str">
        <f>+IF(OR(N17="",Q17="",S17=""),"",MID("日月火水木金土",WEEKDAY(DATE(AN17,Q17,S17),1),1))</f>
        <v/>
      </c>
      <c r="W17" s="2" t="s">
        <v>30</v>
      </c>
      <c r="X17" s="2"/>
      <c r="Y17" s="49" t="s">
        <v>27</v>
      </c>
      <c r="Z17" s="43"/>
      <c r="AA17" s="323" t="s">
        <v>91</v>
      </c>
      <c r="AB17" s="324"/>
      <c r="AC17" s="324"/>
      <c r="AD17" s="324"/>
      <c r="AE17" s="324"/>
      <c r="AF17" s="324"/>
      <c r="AG17" s="324"/>
      <c r="AH17" s="324"/>
      <c r="AI17" s="324"/>
      <c r="AJ17" s="324"/>
      <c r="AK17" s="324"/>
      <c r="AL17" s="325"/>
      <c r="AN17" s="37">
        <f ca="1">IF(L17="平成",AO17+1988,IF(L17="令和",AO17+2018,AO17))</f>
        <v>2018</v>
      </c>
      <c r="AO17" s="37">
        <f>IF(N17="元",1,N17)</f>
        <v>0</v>
      </c>
    </row>
    <row r="18" spans="2:41" ht="14.25">
      <c r="B18" s="184"/>
      <c r="C18" s="185"/>
      <c r="D18" s="185"/>
      <c r="E18" s="185"/>
      <c r="F18" s="185"/>
      <c r="G18" s="186"/>
      <c r="H18" s="120" t="s">
        <v>32</v>
      </c>
      <c r="I18" s="121"/>
      <c r="J18" s="121"/>
      <c r="K18" s="121"/>
      <c r="L18" s="214" t="str">
        <f ca="1">+IF(TODAY()&gt;DATE(2019,4,29),"令和","平成")</f>
        <v>令和</v>
      </c>
      <c r="M18" s="214"/>
      <c r="N18" s="150"/>
      <c r="O18" s="150"/>
      <c r="P18" s="2" t="s">
        <v>22</v>
      </c>
      <c r="Q18" s="2"/>
      <c r="R18" s="2" t="s">
        <v>23</v>
      </c>
      <c r="S18" s="2"/>
      <c r="T18" s="2" t="s">
        <v>33</v>
      </c>
      <c r="U18" s="2" t="s">
        <v>25</v>
      </c>
      <c r="V18" s="47" t="str">
        <f>+IF(OR(N18="",Q18="",S18=""),"",MID("日月火水木金土",WEEKDAY(DATE(AN18,Q18,S18),1),1))</f>
        <v/>
      </c>
      <c r="W18" s="2" t="s">
        <v>30</v>
      </c>
      <c r="X18" s="2"/>
      <c r="Y18" s="49" t="s">
        <v>27</v>
      </c>
      <c r="Z18" s="43"/>
      <c r="AA18" s="324"/>
      <c r="AB18" s="324"/>
      <c r="AC18" s="324"/>
      <c r="AD18" s="324"/>
      <c r="AE18" s="324"/>
      <c r="AF18" s="324"/>
      <c r="AG18" s="324"/>
      <c r="AH18" s="324"/>
      <c r="AI18" s="324"/>
      <c r="AJ18" s="324"/>
      <c r="AK18" s="324"/>
      <c r="AL18" s="325"/>
      <c r="AN18" s="37">
        <f ca="1">IF(L18="平成",AO18+1988,IF(L18="令和",AO18+2018,AO18))</f>
        <v>2018</v>
      </c>
      <c r="AO18" s="37">
        <f>IF(N18="元",1,N18)</f>
        <v>0</v>
      </c>
    </row>
    <row r="19" spans="2:41" ht="12">
      <c r="B19" s="140" t="s">
        <v>35</v>
      </c>
      <c r="C19" s="141"/>
      <c r="D19" s="141"/>
      <c r="E19" s="141"/>
      <c r="F19" s="141"/>
      <c r="G19" s="142"/>
      <c r="H19" s="317"/>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row>
    <row r="20" spans="2:41">
      <c r="B20" s="326" t="s">
        <v>36</v>
      </c>
      <c r="C20" s="327"/>
      <c r="D20" s="327"/>
      <c r="E20" s="327"/>
      <c r="F20" s="327"/>
      <c r="G20" s="328"/>
      <c r="H20" s="32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321"/>
    </row>
    <row r="21" spans="2:41">
      <c r="B21" s="326"/>
      <c r="C21" s="327"/>
      <c r="D21" s="327"/>
      <c r="E21" s="327"/>
      <c r="F21" s="327"/>
      <c r="G21" s="328"/>
      <c r="H21" s="32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321"/>
    </row>
    <row r="22" spans="2:41">
      <c r="B22" s="329"/>
      <c r="C22" s="330"/>
      <c r="D22" s="330"/>
      <c r="E22" s="330"/>
      <c r="F22" s="330"/>
      <c r="G22" s="331"/>
      <c r="H22" s="332"/>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333"/>
    </row>
    <row r="23" spans="2:41" ht="10.5" customHeight="1">
      <c r="B23" s="184" t="s">
        <v>39</v>
      </c>
      <c r="C23" s="185"/>
      <c r="D23" s="185"/>
      <c r="E23" s="185"/>
      <c r="F23" s="185"/>
      <c r="G23" s="186"/>
      <c r="H23" s="155" t="s">
        <v>37</v>
      </c>
      <c r="I23" s="156"/>
      <c r="J23" s="156"/>
      <c r="K23" s="156"/>
      <c r="L23" s="156"/>
      <c r="M23" s="157"/>
      <c r="N23" s="164"/>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row>
    <row r="24" spans="2:41" ht="10.5" customHeight="1">
      <c r="B24" s="184"/>
      <c r="C24" s="185"/>
      <c r="D24" s="185"/>
      <c r="E24" s="185"/>
      <c r="F24" s="185"/>
      <c r="G24" s="186"/>
      <c r="H24" s="158"/>
      <c r="I24" s="159"/>
      <c r="J24" s="159"/>
      <c r="K24" s="159"/>
      <c r="L24" s="159"/>
      <c r="M24" s="160"/>
      <c r="N24" s="167"/>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9"/>
    </row>
    <row r="25" spans="2:41" ht="10.5" customHeight="1">
      <c r="B25" s="184"/>
      <c r="C25" s="185"/>
      <c r="D25" s="185"/>
      <c r="E25" s="185"/>
      <c r="F25" s="185"/>
      <c r="G25" s="186"/>
      <c r="H25" s="161"/>
      <c r="I25" s="162"/>
      <c r="J25" s="162"/>
      <c r="K25" s="162"/>
      <c r="L25" s="162"/>
      <c r="M25" s="163"/>
      <c r="N25" s="170"/>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2"/>
    </row>
    <row r="26" spans="2:41">
      <c r="B26" s="184"/>
      <c r="C26" s="185"/>
      <c r="D26" s="185"/>
      <c r="E26" s="185"/>
      <c r="F26" s="185"/>
      <c r="G26" s="186"/>
      <c r="H26" s="155" t="s">
        <v>38</v>
      </c>
      <c r="I26" s="112"/>
      <c r="J26" s="112"/>
      <c r="K26" s="112"/>
      <c r="L26" s="112"/>
      <c r="M26" s="173"/>
      <c r="N26" s="12"/>
      <c r="O26" s="13"/>
      <c r="P26" s="13"/>
      <c r="Q26" s="13"/>
      <c r="R26" s="13"/>
      <c r="S26" s="13"/>
      <c r="T26" s="13"/>
      <c r="U26" s="13"/>
      <c r="V26" s="13"/>
      <c r="W26" s="13"/>
      <c r="X26" s="13"/>
      <c r="Y26" s="13"/>
      <c r="Z26" s="13"/>
      <c r="AA26" s="13"/>
      <c r="AB26" s="13"/>
      <c r="AC26" s="13"/>
      <c r="AD26" s="13"/>
      <c r="AE26" s="13"/>
      <c r="AF26" s="13"/>
      <c r="AG26" s="13"/>
      <c r="AH26" s="13"/>
      <c r="AI26" s="13"/>
      <c r="AJ26" s="13"/>
      <c r="AK26" s="13"/>
      <c r="AL26" s="14"/>
    </row>
    <row r="27" spans="2:41" ht="12">
      <c r="B27" s="184"/>
      <c r="C27" s="185"/>
      <c r="D27" s="185"/>
      <c r="E27" s="185"/>
      <c r="F27" s="185"/>
      <c r="G27" s="186"/>
      <c r="H27" s="174"/>
      <c r="I27" s="152"/>
      <c r="J27" s="152"/>
      <c r="K27" s="152"/>
      <c r="L27" s="152"/>
      <c r="M27" s="175"/>
      <c r="N27" s="15"/>
      <c r="O27" s="54" t="b">
        <v>0</v>
      </c>
      <c r="P27" s="185" t="s">
        <v>40</v>
      </c>
      <c r="Q27" s="185"/>
      <c r="R27" s="1" t="s">
        <v>25</v>
      </c>
      <c r="S27" s="322"/>
      <c r="T27" s="322"/>
      <c r="U27" s="322"/>
      <c r="V27" s="322"/>
      <c r="W27" s="322"/>
      <c r="X27" s="322"/>
      <c r="Y27" s="1" t="s">
        <v>41</v>
      </c>
      <c r="Z27" s="1" t="s">
        <v>26</v>
      </c>
      <c r="AB27" s="54" t="b">
        <v>0</v>
      </c>
      <c r="AC27" s="185" t="s">
        <v>43</v>
      </c>
      <c r="AD27" s="185"/>
      <c r="AL27" s="16"/>
    </row>
    <row r="28" spans="2:41">
      <c r="B28" s="184"/>
      <c r="C28" s="185"/>
      <c r="D28" s="185"/>
      <c r="E28" s="185"/>
      <c r="F28" s="185"/>
      <c r="G28" s="186"/>
      <c r="H28" s="176"/>
      <c r="I28" s="177"/>
      <c r="J28" s="177"/>
      <c r="K28" s="177"/>
      <c r="L28" s="177"/>
      <c r="M28" s="178"/>
      <c r="N28" s="17"/>
      <c r="O28" s="18"/>
      <c r="P28" s="18"/>
      <c r="Q28" s="18"/>
      <c r="R28" s="18"/>
      <c r="S28" s="18"/>
      <c r="T28" s="18"/>
      <c r="U28" s="18"/>
      <c r="V28" s="18"/>
      <c r="W28" s="18"/>
      <c r="X28" s="18"/>
      <c r="Y28" s="18"/>
      <c r="Z28" s="18"/>
      <c r="AA28" s="18"/>
      <c r="AB28" s="18"/>
      <c r="AC28" s="18"/>
      <c r="AD28" s="18"/>
      <c r="AE28" s="18"/>
      <c r="AF28" s="18"/>
      <c r="AG28" s="18"/>
      <c r="AH28" s="18"/>
      <c r="AI28" s="18"/>
      <c r="AJ28" s="18"/>
      <c r="AK28" s="18"/>
      <c r="AL28" s="19"/>
    </row>
    <row r="29" spans="2:41" ht="12" customHeight="1">
      <c r="B29" s="134"/>
      <c r="C29" s="135"/>
      <c r="D29" s="135"/>
      <c r="E29" s="135"/>
      <c r="F29" s="135"/>
      <c r="G29" s="136"/>
      <c r="H29" s="122"/>
      <c r="I29" s="123"/>
      <c r="J29" s="123"/>
      <c r="K29" s="123"/>
      <c r="L29" s="123"/>
      <c r="M29" s="180" t="s">
        <v>48</v>
      </c>
      <c r="N29" s="154"/>
      <c r="O29" s="194" t="s">
        <v>44</v>
      </c>
      <c r="P29" s="194"/>
      <c r="Q29" s="194"/>
      <c r="R29" s="194"/>
      <c r="S29" s="179"/>
      <c r="T29" s="179"/>
      <c r="U29" s="52" t="s">
        <v>48</v>
      </c>
      <c r="V29" s="2"/>
      <c r="W29" s="194" t="s">
        <v>49</v>
      </c>
      <c r="X29" s="194"/>
      <c r="Y29" s="194"/>
      <c r="Z29" s="194"/>
      <c r="AA29" s="179"/>
      <c r="AB29" s="179"/>
      <c r="AC29" s="52" t="s">
        <v>48</v>
      </c>
      <c r="AD29" s="2"/>
      <c r="AE29" s="179" t="s">
        <v>53</v>
      </c>
      <c r="AF29" s="179"/>
      <c r="AG29" s="179"/>
      <c r="AH29" s="179"/>
      <c r="AI29" s="52" t="s">
        <v>48</v>
      </c>
      <c r="AJ29" s="2"/>
      <c r="AK29" s="2"/>
      <c r="AL29" s="4"/>
    </row>
    <row r="30" spans="2:41" ht="12" customHeight="1">
      <c r="B30" s="134"/>
      <c r="C30" s="135"/>
      <c r="D30" s="135"/>
      <c r="E30" s="135"/>
      <c r="F30" s="135"/>
      <c r="G30" s="136"/>
      <c r="H30" s="124"/>
      <c r="I30" s="125"/>
      <c r="J30" s="125"/>
      <c r="K30" s="125"/>
      <c r="L30" s="125"/>
      <c r="M30" s="180"/>
      <c r="N30" s="154"/>
      <c r="O30" s="194" t="s">
        <v>45</v>
      </c>
      <c r="P30" s="194"/>
      <c r="Q30" s="194"/>
      <c r="R30" s="194"/>
      <c r="S30" s="179"/>
      <c r="T30" s="179"/>
      <c r="U30" s="52" t="s">
        <v>48</v>
      </c>
      <c r="V30" s="2"/>
      <c r="W30" s="194" t="s">
        <v>50</v>
      </c>
      <c r="X30" s="194"/>
      <c r="Y30" s="194"/>
      <c r="Z30" s="194"/>
      <c r="AA30" s="179"/>
      <c r="AB30" s="179"/>
      <c r="AC30" s="52" t="s">
        <v>48</v>
      </c>
      <c r="AD30" s="2"/>
      <c r="AE30" s="2" t="s">
        <v>25</v>
      </c>
      <c r="AF30" s="179"/>
      <c r="AG30" s="179"/>
      <c r="AH30" s="179"/>
      <c r="AI30" s="179"/>
      <c r="AJ30" s="179"/>
      <c r="AK30" s="179"/>
      <c r="AL30" s="4" t="s">
        <v>30</v>
      </c>
    </row>
    <row r="31" spans="2:41" ht="12" customHeight="1">
      <c r="B31" s="134"/>
      <c r="C31" s="135"/>
      <c r="D31" s="135"/>
      <c r="E31" s="135"/>
      <c r="F31" s="135"/>
      <c r="G31" s="136"/>
      <c r="H31" s="124"/>
      <c r="I31" s="125"/>
      <c r="J31" s="125"/>
      <c r="K31" s="125"/>
      <c r="L31" s="125"/>
      <c r="M31" s="180"/>
      <c r="N31" s="154"/>
      <c r="O31" s="194" t="s">
        <v>46</v>
      </c>
      <c r="P31" s="194"/>
      <c r="Q31" s="194"/>
      <c r="R31" s="194"/>
      <c r="S31" s="179"/>
      <c r="T31" s="179"/>
      <c r="U31" s="52" t="s">
        <v>48</v>
      </c>
      <c r="V31" s="2"/>
      <c r="W31" s="194" t="s">
        <v>51</v>
      </c>
      <c r="X31" s="194"/>
      <c r="Y31" s="194"/>
      <c r="Z31" s="194"/>
      <c r="AA31" s="179"/>
      <c r="AB31" s="179"/>
      <c r="AC31" s="52" t="s">
        <v>48</v>
      </c>
      <c r="AD31" s="2"/>
      <c r="AE31" s="153" t="s">
        <v>56</v>
      </c>
      <c r="AF31" s="2" t="s">
        <v>54</v>
      </c>
      <c r="AG31" s="2"/>
      <c r="AH31" s="179"/>
      <c r="AI31" s="179"/>
      <c r="AJ31" s="52" t="s">
        <v>48</v>
      </c>
      <c r="AK31" s="153" t="s">
        <v>57</v>
      </c>
      <c r="AL31" s="4"/>
    </row>
    <row r="32" spans="2:41" ht="12" customHeight="1">
      <c r="B32" s="134"/>
      <c r="C32" s="135"/>
      <c r="D32" s="135"/>
      <c r="E32" s="135"/>
      <c r="F32" s="135"/>
      <c r="G32" s="136"/>
      <c r="H32" s="126"/>
      <c r="I32" s="127"/>
      <c r="J32" s="127"/>
      <c r="K32" s="127"/>
      <c r="L32" s="127"/>
      <c r="M32" s="180"/>
      <c r="N32" s="154"/>
      <c r="O32" s="194" t="s">
        <v>47</v>
      </c>
      <c r="P32" s="194"/>
      <c r="Q32" s="194"/>
      <c r="R32" s="194"/>
      <c r="S32" s="179"/>
      <c r="T32" s="179"/>
      <c r="U32" s="52" t="s">
        <v>48</v>
      </c>
      <c r="V32" s="2"/>
      <c r="W32" s="194" t="s">
        <v>52</v>
      </c>
      <c r="X32" s="194"/>
      <c r="Y32" s="194"/>
      <c r="Z32" s="194"/>
      <c r="AA32" s="179"/>
      <c r="AB32" s="179"/>
      <c r="AC32" s="52" t="s">
        <v>48</v>
      </c>
      <c r="AD32" s="2"/>
      <c r="AE32" s="153"/>
      <c r="AF32" s="2" t="s">
        <v>55</v>
      </c>
      <c r="AG32" s="2"/>
      <c r="AH32" s="179"/>
      <c r="AI32" s="179"/>
      <c r="AJ32" s="52" t="s">
        <v>48</v>
      </c>
      <c r="AK32" s="153"/>
      <c r="AL32" s="4"/>
    </row>
    <row r="33" spans="2:45">
      <c r="B33" s="140" t="s">
        <v>58</v>
      </c>
      <c r="C33" s="141"/>
      <c r="D33" s="141"/>
      <c r="E33" s="141"/>
      <c r="F33" s="141"/>
      <c r="G33" s="142"/>
      <c r="H33" s="146"/>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8"/>
    </row>
    <row r="34" spans="2:45">
      <c r="B34" s="143"/>
      <c r="C34" s="144"/>
      <c r="D34" s="144"/>
      <c r="E34" s="144"/>
      <c r="F34" s="144"/>
      <c r="G34" s="145"/>
      <c r="H34" s="149"/>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1"/>
    </row>
    <row r="35" spans="2:45" ht="7.5" customHeight="1"/>
    <row r="36" spans="2:45" ht="13.5">
      <c r="B36" s="152" t="s">
        <v>59</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row>
    <row r="37" spans="2:45" s="10" customFormat="1" ht="11.25">
      <c r="B37" s="22" t="s">
        <v>60</v>
      </c>
      <c r="C37" s="128" t="s">
        <v>62</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N37" s="38"/>
      <c r="AO37" s="38"/>
      <c r="AP37" s="38"/>
      <c r="AQ37" s="38"/>
      <c r="AR37" s="38"/>
      <c r="AS37" s="45"/>
    </row>
    <row r="38" spans="2:45" s="10" customFormat="1" ht="11.25">
      <c r="B38" s="22"/>
      <c r="C38" s="128" t="s">
        <v>63</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N38" s="38"/>
      <c r="AO38" s="38"/>
      <c r="AP38" s="38"/>
      <c r="AQ38" s="38"/>
      <c r="AR38" s="38"/>
      <c r="AS38" s="45"/>
    </row>
    <row r="39" spans="2:45" s="10" customFormat="1" ht="11.25">
      <c r="B39" s="22" t="s">
        <v>64</v>
      </c>
      <c r="C39" s="128" t="s">
        <v>65</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N39" s="38"/>
      <c r="AO39" s="38"/>
      <c r="AP39" s="38"/>
      <c r="AQ39" s="38"/>
      <c r="AR39" s="38"/>
      <c r="AS39" s="45"/>
    </row>
    <row r="40" spans="2:45" s="10" customFormat="1" ht="11.25">
      <c r="B40" s="22" t="s">
        <v>61</v>
      </c>
      <c r="C40" s="128" t="s">
        <v>66</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N40" s="38"/>
      <c r="AO40" s="38"/>
      <c r="AP40" s="38"/>
      <c r="AQ40" s="38"/>
      <c r="AR40" s="38"/>
      <c r="AS40" s="45"/>
    </row>
    <row r="41" spans="2:45" s="10" customFormat="1" ht="11.25">
      <c r="B41" s="22" t="s">
        <v>67</v>
      </c>
      <c r="C41" s="128" t="s">
        <v>68</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N41" s="38"/>
      <c r="AO41" s="38"/>
      <c r="AP41" s="38"/>
      <c r="AQ41" s="38"/>
      <c r="AR41" s="38"/>
      <c r="AS41" s="45"/>
    </row>
    <row r="42" spans="2:45" ht="7.5" customHeight="1"/>
    <row r="43" spans="2:45" s="11" customFormat="1" ht="15.75">
      <c r="D43" s="129" t="str">
        <f ca="1">+IF(TODAY()&gt;DATE(2019,4,29),"令和","平成")</f>
        <v>令和</v>
      </c>
      <c r="E43" s="129"/>
      <c r="F43" s="130"/>
      <c r="G43" s="130"/>
      <c r="H43" s="11" t="s">
        <v>22</v>
      </c>
      <c r="I43" s="130"/>
      <c r="J43" s="130"/>
      <c r="K43" s="11" t="s">
        <v>69</v>
      </c>
      <c r="L43" s="130"/>
      <c r="M43" s="130"/>
      <c r="N43" s="11" t="s">
        <v>24</v>
      </c>
      <c r="AN43" s="39"/>
      <c r="AO43" s="39"/>
      <c r="AP43" s="39"/>
      <c r="AQ43" s="39"/>
      <c r="AR43" s="39"/>
      <c r="AS43" s="46"/>
    </row>
    <row r="44" spans="2:45" ht="7.5" customHeight="1"/>
    <row r="45" spans="2:45" ht="15" customHeight="1">
      <c r="B45" s="197" t="s">
        <v>70</v>
      </c>
      <c r="C45" s="198"/>
      <c r="D45" s="198"/>
      <c r="E45" s="198"/>
      <c r="F45" s="198"/>
      <c r="G45" s="198"/>
      <c r="H45" s="198"/>
      <c r="I45" s="198"/>
      <c r="J45" s="198"/>
      <c r="K45" s="198"/>
      <c r="L45" s="198"/>
      <c r="M45" s="198"/>
      <c r="N45" s="198"/>
      <c r="O45" s="199"/>
      <c r="Q45" s="197" t="s">
        <v>71</v>
      </c>
      <c r="R45" s="198"/>
      <c r="S45" s="198"/>
      <c r="T45" s="198"/>
      <c r="U45" s="198"/>
      <c r="V45" s="198"/>
      <c r="W45" s="198"/>
      <c r="X45" s="198"/>
      <c r="Y45" s="198"/>
      <c r="Z45" s="198"/>
      <c r="AA45" s="198"/>
      <c r="AB45" s="198"/>
      <c r="AC45" s="199"/>
    </row>
    <row r="46" spans="2:45" ht="14.1" customHeight="1">
      <c r="B46" s="200"/>
      <c r="C46" s="201"/>
      <c r="D46" s="201"/>
      <c r="E46" s="201"/>
      <c r="F46" s="201"/>
      <c r="G46" s="201"/>
      <c r="H46" s="201"/>
      <c r="I46" s="201"/>
      <c r="J46" s="201"/>
      <c r="K46" s="201"/>
      <c r="L46" s="201"/>
      <c r="M46" s="201"/>
      <c r="N46" s="201"/>
      <c r="O46" s="202"/>
      <c r="Q46" s="307" t="s">
        <v>72</v>
      </c>
      <c r="R46" s="308"/>
      <c r="S46" s="308"/>
      <c r="T46" s="308"/>
      <c r="U46" s="308"/>
      <c r="V46" s="308"/>
      <c r="W46" s="308"/>
      <c r="X46" s="308"/>
      <c r="Y46" s="308"/>
      <c r="Z46" s="308"/>
      <c r="AA46" s="308"/>
      <c r="AB46" s="308"/>
      <c r="AC46" s="309"/>
    </row>
    <row r="47" spans="2:45" ht="11.1" customHeight="1">
      <c r="B47" s="203" t="s">
        <v>94</v>
      </c>
      <c r="C47" s="204"/>
      <c r="D47" s="204"/>
      <c r="E47" s="225"/>
      <c r="F47" s="225"/>
      <c r="G47" s="225"/>
      <c r="H47" s="225"/>
      <c r="I47" s="225"/>
      <c r="J47" s="225"/>
      <c r="K47" s="225"/>
      <c r="L47" s="225"/>
      <c r="M47" s="225"/>
      <c r="N47" s="225"/>
      <c r="O47" s="226"/>
      <c r="Q47" s="295" t="s">
        <v>131</v>
      </c>
      <c r="R47" s="296"/>
      <c r="S47" s="296"/>
      <c r="T47" s="23" t="s">
        <v>73</v>
      </c>
      <c r="U47" s="233"/>
      <c r="V47" s="233"/>
      <c r="W47" s="23" t="s">
        <v>133</v>
      </c>
      <c r="X47" s="234"/>
      <c r="Y47" s="234"/>
      <c r="Z47" s="234"/>
      <c r="AA47" s="234"/>
      <c r="AB47" s="234"/>
      <c r="AC47" s="235"/>
    </row>
    <row r="48" spans="2:45" ht="11.1" customHeight="1">
      <c r="B48" s="205"/>
      <c r="C48" s="206"/>
      <c r="D48" s="206"/>
      <c r="E48" s="227"/>
      <c r="F48" s="227"/>
      <c r="G48" s="227"/>
      <c r="H48" s="227"/>
      <c r="I48" s="227"/>
      <c r="J48" s="227"/>
      <c r="K48" s="227"/>
      <c r="L48" s="227"/>
      <c r="M48" s="227"/>
      <c r="N48" s="227"/>
      <c r="O48" s="228"/>
      <c r="Q48" s="134"/>
      <c r="R48" s="135"/>
      <c r="S48" s="135"/>
      <c r="T48" s="297"/>
      <c r="U48" s="297"/>
      <c r="V48" s="297"/>
      <c r="W48" s="297"/>
      <c r="X48" s="297"/>
      <c r="Y48" s="297"/>
      <c r="Z48" s="297"/>
      <c r="AA48" s="297"/>
      <c r="AB48" s="297"/>
      <c r="AC48" s="298"/>
    </row>
    <row r="49" spans="2:45" ht="11.1" customHeight="1">
      <c r="B49" s="203" t="s">
        <v>95</v>
      </c>
      <c r="C49" s="204"/>
      <c r="D49" s="204"/>
      <c r="E49" s="291"/>
      <c r="F49" s="291"/>
      <c r="G49" s="291"/>
      <c r="H49" s="291"/>
      <c r="I49" s="291"/>
      <c r="J49" s="291"/>
      <c r="K49" s="291"/>
      <c r="L49" s="291"/>
      <c r="M49" s="291"/>
      <c r="N49" s="291"/>
      <c r="O49" s="292"/>
      <c r="Q49" s="203" t="s">
        <v>94</v>
      </c>
      <c r="R49" s="204"/>
      <c r="S49" s="204"/>
      <c r="T49" s="240"/>
      <c r="U49" s="240"/>
      <c r="V49" s="240"/>
      <c r="W49" s="240"/>
      <c r="X49" s="240"/>
      <c r="Y49" s="240"/>
      <c r="Z49" s="240"/>
      <c r="AA49" s="240"/>
      <c r="AB49" s="240"/>
      <c r="AC49" s="241"/>
    </row>
    <row r="50" spans="2:45" ht="11.1" customHeight="1">
      <c r="B50" s="205"/>
      <c r="C50" s="206"/>
      <c r="D50" s="206"/>
      <c r="E50" s="293"/>
      <c r="F50" s="293"/>
      <c r="G50" s="293"/>
      <c r="H50" s="293"/>
      <c r="I50" s="293"/>
      <c r="J50" s="293"/>
      <c r="K50" s="293"/>
      <c r="L50" s="293"/>
      <c r="M50" s="293"/>
      <c r="N50" s="293"/>
      <c r="O50" s="294"/>
      <c r="Q50" s="205"/>
      <c r="R50" s="206"/>
      <c r="S50" s="206"/>
      <c r="T50" s="240"/>
      <c r="U50" s="240"/>
      <c r="V50" s="240"/>
      <c r="W50" s="240"/>
      <c r="X50" s="240"/>
      <c r="Y50" s="240"/>
      <c r="Z50" s="240"/>
      <c r="AA50" s="240"/>
      <c r="AB50" s="240"/>
      <c r="AC50" s="241"/>
    </row>
    <row r="51" spans="2:45" ht="11.1" customHeight="1">
      <c r="B51" s="203" t="s">
        <v>96</v>
      </c>
      <c r="C51" s="204"/>
      <c r="D51" s="204"/>
      <c r="E51" s="229"/>
      <c r="F51" s="229"/>
      <c r="G51" s="229"/>
      <c r="H51" s="229"/>
      <c r="I51" s="229"/>
      <c r="J51" s="229"/>
      <c r="K51" s="229"/>
      <c r="L51" s="229"/>
      <c r="M51" s="229"/>
      <c r="N51" s="229"/>
      <c r="O51" s="230"/>
      <c r="Q51" s="203" t="s">
        <v>95</v>
      </c>
      <c r="R51" s="204"/>
      <c r="S51" s="204"/>
      <c r="T51" s="287"/>
      <c r="U51" s="287"/>
      <c r="V51" s="287"/>
      <c r="W51" s="287"/>
      <c r="X51" s="287"/>
      <c r="Y51" s="287"/>
      <c r="Z51" s="287"/>
      <c r="AA51" s="287"/>
      <c r="AB51" s="287"/>
      <c r="AC51" s="288"/>
    </row>
    <row r="52" spans="2:45" ht="11.1" customHeight="1">
      <c r="B52" s="223"/>
      <c r="C52" s="224"/>
      <c r="D52" s="224"/>
      <c r="E52" s="231"/>
      <c r="F52" s="231"/>
      <c r="G52" s="231"/>
      <c r="H52" s="231"/>
      <c r="I52" s="231"/>
      <c r="J52" s="231"/>
      <c r="K52" s="231"/>
      <c r="L52" s="231"/>
      <c r="M52" s="231"/>
      <c r="N52" s="231"/>
      <c r="O52" s="232"/>
      <c r="Q52" s="205"/>
      <c r="R52" s="206"/>
      <c r="S52" s="206"/>
      <c r="T52" s="289"/>
      <c r="U52" s="289"/>
      <c r="V52" s="289"/>
      <c r="W52" s="289"/>
      <c r="X52" s="289"/>
      <c r="Y52" s="289"/>
      <c r="Z52" s="289"/>
      <c r="AA52" s="289"/>
      <c r="AB52" s="289"/>
      <c r="AC52" s="290"/>
    </row>
    <row r="53" spans="2:45" ht="20.100000000000001" customHeight="1">
      <c r="B53" s="242" t="s">
        <v>129</v>
      </c>
      <c r="C53" s="243"/>
      <c r="D53" s="252" t="s">
        <v>126</v>
      </c>
      <c r="E53" s="253"/>
      <c r="F53" s="253"/>
      <c r="G53" s="248"/>
      <c r="H53" s="248"/>
      <c r="I53" s="248"/>
      <c r="J53" s="248"/>
      <c r="K53" s="248"/>
      <c r="L53" s="248"/>
      <c r="M53" s="248"/>
      <c r="N53" s="248"/>
      <c r="O53" s="249"/>
      <c r="Q53" s="242" t="s">
        <v>129</v>
      </c>
      <c r="R53" s="254"/>
      <c r="S53" s="252" t="s">
        <v>126</v>
      </c>
      <c r="T53" s="253"/>
      <c r="U53" s="253"/>
      <c r="V53" s="338"/>
      <c r="W53" s="338"/>
      <c r="X53" s="338"/>
      <c r="Y53" s="338"/>
      <c r="Z53" s="338"/>
      <c r="AA53" s="338"/>
      <c r="AB53" s="338"/>
      <c r="AC53" s="339"/>
    </row>
    <row r="54" spans="2:45" ht="20.100000000000001" customHeight="1">
      <c r="B54" s="244"/>
      <c r="C54" s="245"/>
      <c r="D54" s="267" t="s">
        <v>127</v>
      </c>
      <c r="E54" s="268"/>
      <c r="F54" s="268"/>
      <c r="G54" s="250"/>
      <c r="H54" s="250"/>
      <c r="I54" s="250"/>
      <c r="J54" s="250"/>
      <c r="K54" s="250"/>
      <c r="L54" s="250"/>
      <c r="M54" s="250"/>
      <c r="N54" s="250"/>
      <c r="O54" s="251"/>
      <c r="Q54" s="255"/>
      <c r="R54" s="256"/>
      <c r="S54" s="267" t="s">
        <v>127</v>
      </c>
      <c r="T54" s="268"/>
      <c r="U54" s="268"/>
      <c r="V54" s="340"/>
      <c r="W54" s="340"/>
      <c r="X54" s="340"/>
      <c r="Y54" s="340"/>
      <c r="Z54" s="340"/>
      <c r="AA54" s="340"/>
      <c r="AB54" s="340"/>
      <c r="AC54" s="341"/>
    </row>
    <row r="55" spans="2:45" ht="20.100000000000001" customHeight="1">
      <c r="B55" s="246"/>
      <c r="C55" s="247"/>
      <c r="D55" s="269" t="s">
        <v>128</v>
      </c>
      <c r="E55" s="270"/>
      <c r="F55" s="270"/>
      <c r="G55" s="334"/>
      <c r="H55" s="334"/>
      <c r="I55" s="334"/>
      <c r="J55" s="334"/>
      <c r="K55" s="334"/>
      <c r="L55" s="334"/>
      <c r="M55" s="334"/>
      <c r="N55" s="334"/>
      <c r="O55" s="335"/>
      <c r="Q55" s="257"/>
      <c r="R55" s="258"/>
      <c r="S55" s="269" t="s">
        <v>128</v>
      </c>
      <c r="T55" s="270"/>
      <c r="U55" s="270"/>
      <c r="V55" s="336"/>
      <c r="W55" s="336"/>
      <c r="X55" s="336"/>
      <c r="Y55" s="336"/>
      <c r="Z55" s="336"/>
      <c r="AA55" s="336"/>
      <c r="AB55" s="336"/>
      <c r="AC55" s="337"/>
    </row>
    <row r="56" spans="2:45" ht="7.5" customHeight="1"/>
    <row r="57" spans="2:45" s="2" customFormat="1" ht="14.25">
      <c r="B57" s="277" t="s">
        <v>79</v>
      </c>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N57" s="40"/>
      <c r="AO57" s="40"/>
      <c r="AP57" s="40"/>
      <c r="AQ57" s="40"/>
      <c r="AR57" s="40"/>
      <c r="AS57" s="47"/>
    </row>
    <row r="58" spans="2:45" s="3" customFormat="1" ht="15" customHeight="1">
      <c r="B58" s="259" t="s">
        <v>76</v>
      </c>
      <c r="C58" s="260"/>
      <c r="D58" s="260"/>
      <c r="E58" s="278" t="s">
        <v>77</v>
      </c>
      <c r="F58" s="279"/>
      <c r="G58" s="279"/>
      <c r="H58" s="59" t="b">
        <v>0</v>
      </c>
      <c r="I58" s="280" t="s">
        <v>80</v>
      </c>
      <c r="J58" s="280"/>
      <c r="K58" s="280"/>
      <c r="L58" s="280"/>
      <c r="M58" s="59" t="b">
        <v>0</v>
      </c>
      <c r="N58" s="8" t="s">
        <v>82</v>
      </c>
      <c r="O58" s="25"/>
      <c r="P58" s="25"/>
      <c r="Q58" s="24" t="b">
        <v>0</v>
      </c>
      <c r="R58" s="280" t="s">
        <v>53</v>
      </c>
      <c r="S58" s="280"/>
      <c r="T58" s="25" t="s">
        <v>83</v>
      </c>
      <c r="U58" s="119"/>
      <c r="V58" s="119"/>
      <c r="W58" s="119"/>
      <c r="X58" s="119"/>
      <c r="Y58" s="119"/>
      <c r="Z58" s="119"/>
      <c r="AA58" s="119"/>
      <c r="AB58" s="119"/>
      <c r="AC58" s="26" t="s">
        <v>30</v>
      </c>
      <c r="AN58" s="41"/>
      <c r="AO58" s="41"/>
      <c r="AP58" s="41"/>
      <c r="AQ58" s="41"/>
      <c r="AR58" s="41"/>
      <c r="AS58" s="48"/>
    </row>
    <row r="59" spans="2:45" s="3" customFormat="1" ht="15" customHeight="1">
      <c r="B59" s="264"/>
      <c r="C59" s="265"/>
      <c r="D59" s="265"/>
      <c r="E59" s="278" t="s">
        <v>78</v>
      </c>
      <c r="F59" s="279"/>
      <c r="G59" s="279"/>
      <c r="H59" s="59" t="b">
        <v>0</v>
      </c>
      <c r="I59" s="280" t="s">
        <v>81</v>
      </c>
      <c r="J59" s="280"/>
      <c r="K59" s="280"/>
      <c r="L59" s="280"/>
      <c r="M59" s="59" t="b">
        <v>0</v>
      </c>
      <c r="N59" s="8" t="s">
        <v>53</v>
      </c>
      <c r="O59" s="25"/>
      <c r="P59" s="25" t="s">
        <v>83</v>
      </c>
      <c r="Q59" s="119"/>
      <c r="R59" s="119"/>
      <c r="S59" s="119"/>
      <c r="T59" s="119"/>
      <c r="U59" s="119"/>
      <c r="V59" s="119"/>
      <c r="W59" s="119"/>
      <c r="X59" s="119"/>
      <c r="Y59" s="25" t="s">
        <v>30</v>
      </c>
      <c r="Z59" s="25"/>
      <c r="AA59" s="25"/>
      <c r="AB59" s="25"/>
      <c r="AC59" s="26"/>
      <c r="AN59" s="41"/>
      <c r="AO59" s="41"/>
      <c r="AP59" s="41"/>
      <c r="AQ59" s="41"/>
      <c r="AR59" s="41"/>
      <c r="AS59" s="48"/>
    </row>
    <row r="60" spans="2:45" s="2" customFormat="1" ht="15" customHeight="1">
      <c r="AN60" s="40"/>
      <c r="AO60" s="40"/>
      <c r="AP60" s="40"/>
      <c r="AQ60" s="40"/>
      <c r="AR60" s="40"/>
      <c r="AS60" s="47"/>
    </row>
    <row r="61" spans="2:45" s="2" customFormat="1" ht="15" customHeight="1">
      <c r="B61" s="259" t="s">
        <v>84</v>
      </c>
      <c r="C61" s="260"/>
      <c r="D61" s="260"/>
      <c r="E61" s="260"/>
      <c r="F61" s="260"/>
      <c r="G61" s="261"/>
      <c r="H61" s="299" t="str">
        <f>+IF(OR(H59="☑",M59="☑"),見積書!Z35,"")</f>
        <v/>
      </c>
      <c r="I61" s="300"/>
      <c r="J61" s="300"/>
      <c r="K61" s="300"/>
      <c r="L61" s="300"/>
      <c r="M61" s="281" t="s">
        <v>41</v>
      </c>
      <c r="N61" s="281"/>
      <c r="O61" s="282"/>
      <c r="Q61" s="259" t="s">
        <v>86</v>
      </c>
      <c r="R61" s="260"/>
      <c r="S61" s="260"/>
      <c r="T61" s="261"/>
      <c r="V61" s="113" t="s">
        <v>130</v>
      </c>
      <c r="W61" s="114"/>
      <c r="X61" s="114"/>
      <c r="Y61" s="115"/>
      <c r="Z61" s="113" t="s">
        <v>88</v>
      </c>
      <c r="AA61" s="114"/>
      <c r="AB61" s="114"/>
      <c r="AC61" s="115"/>
      <c r="AD61" s="113" t="s">
        <v>89</v>
      </c>
      <c r="AE61" s="114"/>
      <c r="AF61" s="115"/>
      <c r="AG61" s="113" t="s">
        <v>90</v>
      </c>
      <c r="AH61" s="114"/>
      <c r="AI61" s="115"/>
      <c r="AJ61" s="113" t="s">
        <v>75</v>
      </c>
      <c r="AK61" s="114"/>
      <c r="AL61" s="115"/>
      <c r="AN61" s="40"/>
      <c r="AO61" s="40"/>
      <c r="AP61" s="40"/>
      <c r="AQ61" s="40"/>
      <c r="AR61" s="40"/>
      <c r="AS61" s="47"/>
    </row>
    <row r="62" spans="2:45" s="2" customFormat="1" ht="15" customHeight="1">
      <c r="B62" s="262"/>
      <c r="C62" s="180"/>
      <c r="D62" s="180"/>
      <c r="E62" s="180"/>
      <c r="F62" s="180"/>
      <c r="G62" s="263"/>
      <c r="H62" s="301"/>
      <c r="I62" s="302"/>
      <c r="J62" s="302"/>
      <c r="K62" s="302"/>
      <c r="L62" s="302"/>
      <c r="M62" s="283"/>
      <c r="N62" s="283"/>
      <c r="O62" s="284"/>
      <c r="Q62" s="262"/>
      <c r="R62" s="180"/>
      <c r="S62" s="180"/>
      <c r="T62" s="263"/>
      <c r="V62" s="116"/>
      <c r="W62" s="117"/>
      <c r="X62" s="117"/>
      <c r="Y62" s="118"/>
      <c r="Z62" s="116"/>
      <c r="AA62" s="117"/>
      <c r="AB62" s="117"/>
      <c r="AC62" s="118"/>
      <c r="AD62" s="116"/>
      <c r="AE62" s="117"/>
      <c r="AF62" s="118"/>
      <c r="AG62" s="116"/>
      <c r="AH62" s="117"/>
      <c r="AI62" s="118"/>
      <c r="AJ62" s="116"/>
      <c r="AK62" s="117"/>
      <c r="AL62" s="118"/>
      <c r="AN62" s="40"/>
      <c r="AO62" s="40"/>
      <c r="AP62" s="40"/>
      <c r="AQ62" s="40"/>
      <c r="AR62" s="40"/>
      <c r="AS62" s="47"/>
    </row>
    <row r="63" spans="2:45" s="2" customFormat="1" ht="15" customHeight="1">
      <c r="B63" s="264"/>
      <c r="C63" s="265"/>
      <c r="D63" s="265"/>
      <c r="E63" s="265"/>
      <c r="F63" s="265"/>
      <c r="G63" s="266"/>
      <c r="H63" s="303"/>
      <c r="I63" s="304"/>
      <c r="J63" s="304"/>
      <c r="K63" s="304"/>
      <c r="L63" s="304"/>
      <c r="M63" s="285" t="s">
        <v>134</v>
      </c>
      <c r="N63" s="285"/>
      <c r="O63" s="286"/>
      <c r="Q63" s="262" t="s">
        <v>87</v>
      </c>
      <c r="R63" s="180"/>
      <c r="S63" s="180"/>
      <c r="T63" s="263"/>
      <c r="V63" s="259"/>
      <c r="W63" s="260"/>
      <c r="X63" s="260"/>
      <c r="Y63" s="261"/>
      <c r="Z63" s="259"/>
      <c r="AA63" s="260"/>
      <c r="AB63" s="260"/>
      <c r="AC63" s="261"/>
      <c r="AD63" s="259"/>
      <c r="AE63" s="260"/>
      <c r="AF63" s="261"/>
      <c r="AG63" s="259"/>
      <c r="AH63" s="260"/>
      <c r="AI63" s="261"/>
      <c r="AJ63" s="259"/>
      <c r="AK63" s="260"/>
      <c r="AL63" s="261"/>
      <c r="AN63" s="40"/>
      <c r="AO63" s="40"/>
      <c r="AP63" s="40"/>
      <c r="AQ63" s="40"/>
      <c r="AR63" s="40"/>
      <c r="AS63" s="47"/>
    </row>
    <row r="64" spans="2:45" s="2" customFormat="1" ht="15" customHeight="1">
      <c r="B64" s="20" t="s">
        <v>85</v>
      </c>
      <c r="C64" s="20"/>
      <c r="D64" s="20"/>
      <c r="E64" s="20"/>
      <c r="F64" s="276" t="s">
        <v>92</v>
      </c>
      <c r="G64" s="276"/>
      <c r="H64" s="276"/>
      <c r="I64" s="276"/>
      <c r="J64" s="20"/>
      <c r="K64" s="20"/>
      <c r="L64" s="20"/>
      <c r="M64" s="20"/>
      <c r="N64" s="20" t="s">
        <v>41</v>
      </c>
      <c r="O64" s="20" t="s">
        <v>30</v>
      </c>
      <c r="Q64" s="264"/>
      <c r="R64" s="265"/>
      <c r="S64" s="265"/>
      <c r="T64" s="266"/>
      <c r="V64" s="262"/>
      <c r="W64" s="180"/>
      <c r="X64" s="180"/>
      <c r="Y64" s="263"/>
      <c r="Z64" s="262"/>
      <c r="AA64" s="180"/>
      <c r="AB64" s="180"/>
      <c r="AC64" s="263"/>
      <c r="AD64" s="262"/>
      <c r="AE64" s="180"/>
      <c r="AF64" s="263"/>
      <c r="AG64" s="262"/>
      <c r="AH64" s="180"/>
      <c r="AI64" s="263"/>
      <c r="AJ64" s="262"/>
      <c r="AK64" s="180"/>
      <c r="AL64" s="263"/>
      <c r="AN64" s="40"/>
      <c r="AO64" s="40"/>
      <c r="AP64" s="40"/>
      <c r="AQ64" s="40"/>
      <c r="AR64" s="40"/>
      <c r="AS64" s="47"/>
    </row>
    <row r="65" spans="17:38" ht="15" customHeight="1">
      <c r="Q65" s="112" t="s">
        <v>75</v>
      </c>
      <c r="R65" s="112"/>
      <c r="S65" s="112"/>
      <c r="T65" s="11" t="s">
        <v>74</v>
      </c>
      <c r="V65" s="264"/>
      <c r="W65" s="265"/>
      <c r="X65" s="265"/>
      <c r="Y65" s="266"/>
      <c r="Z65" s="264"/>
      <c r="AA65" s="265"/>
      <c r="AB65" s="265"/>
      <c r="AC65" s="266"/>
      <c r="AD65" s="264"/>
      <c r="AE65" s="265"/>
      <c r="AF65" s="266"/>
      <c r="AG65" s="264"/>
      <c r="AH65" s="265"/>
      <c r="AI65" s="266"/>
      <c r="AJ65" s="264"/>
      <c r="AK65" s="265"/>
      <c r="AL65" s="266"/>
    </row>
  </sheetData>
  <mergeCells count="148">
    <mergeCell ref="B1:AL1"/>
    <mergeCell ref="B3:AL3"/>
    <mergeCell ref="C5:AL5"/>
    <mergeCell ref="C6:AL6"/>
    <mergeCell ref="B8:AL8"/>
    <mergeCell ref="B10:G15"/>
    <mergeCell ref="H10:U11"/>
    <mergeCell ref="AB10:AL11"/>
    <mergeCell ref="H12:I12"/>
    <mergeCell ref="K12:O12"/>
    <mergeCell ref="Q12:U12"/>
    <mergeCell ref="W12:AA12"/>
    <mergeCell ref="AB12:AD12"/>
    <mergeCell ref="AF12:AH12"/>
    <mergeCell ref="H13:I13"/>
    <mergeCell ref="K13:O13"/>
    <mergeCell ref="Q13:U13"/>
    <mergeCell ref="W13:AA13"/>
    <mergeCell ref="AB13:AD13"/>
    <mergeCell ref="V10:AA10"/>
    <mergeCell ref="W11:AA11"/>
    <mergeCell ref="AF14:AL14"/>
    <mergeCell ref="AF15:AL15"/>
    <mergeCell ref="L17:M17"/>
    <mergeCell ref="N17:O17"/>
    <mergeCell ref="AA17:AL18"/>
    <mergeCell ref="H18:K18"/>
    <mergeCell ref="AF13:AH13"/>
    <mergeCell ref="AJ13:AL13"/>
    <mergeCell ref="J14:O14"/>
    <mergeCell ref="W14:AA14"/>
    <mergeCell ref="AB14:AD15"/>
    <mergeCell ref="W15:AA15"/>
    <mergeCell ref="B29:G32"/>
    <mergeCell ref="H29:L32"/>
    <mergeCell ref="M29:M32"/>
    <mergeCell ref="N29:N32"/>
    <mergeCell ref="O29:R29"/>
    <mergeCell ref="S29:T29"/>
    <mergeCell ref="W29:Z29"/>
    <mergeCell ref="AA29:AB29"/>
    <mergeCell ref="L18:M18"/>
    <mergeCell ref="N18:O18"/>
    <mergeCell ref="B19:G19"/>
    <mergeCell ref="H19:AL22"/>
    <mergeCell ref="B20:G22"/>
    <mergeCell ref="B23:G28"/>
    <mergeCell ref="H23:M25"/>
    <mergeCell ref="N23:AL25"/>
    <mergeCell ref="H26:M28"/>
    <mergeCell ref="P27:Q27"/>
    <mergeCell ref="B16:G18"/>
    <mergeCell ref="H16:I16"/>
    <mergeCell ref="J16:K16"/>
    <mergeCell ref="X16:Y16"/>
    <mergeCell ref="Z16:AA16"/>
    <mergeCell ref="H17:K17"/>
    <mergeCell ref="AE29:AF29"/>
    <mergeCell ref="AG29:AH29"/>
    <mergeCell ref="O30:R30"/>
    <mergeCell ref="S30:T30"/>
    <mergeCell ref="W30:Z30"/>
    <mergeCell ref="AA30:AB30"/>
    <mergeCell ref="AF30:AK30"/>
    <mergeCell ref="S27:X27"/>
    <mergeCell ref="AC27:AD27"/>
    <mergeCell ref="AK31:AK32"/>
    <mergeCell ref="O32:R32"/>
    <mergeCell ref="S32:T32"/>
    <mergeCell ref="W32:Z32"/>
    <mergeCell ref="AA32:AB32"/>
    <mergeCell ref="AH32:AI32"/>
    <mergeCell ref="O31:R31"/>
    <mergeCell ref="S31:T31"/>
    <mergeCell ref="W31:Z31"/>
    <mergeCell ref="AA31:AB31"/>
    <mergeCell ref="AE31:AE32"/>
    <mergeCell ref="AH31:AI31"/>
    <mergeCell ref="C40:AL40"/>
    <mergeCell ref="C41:AL41"/>
    <mergeCell ref="D43:E43"/>
    <mergeCell ref="F43:G43"/>
    <mergeCell ref="I43:J43"/>
    <mergeCell ref="L43:M43"/>
    <mergeCell ref="B33:G34"/>
    <mergeCell ref="H33:AL34"/>
    <mergeCell ref="B36:AL36"/>
    <mergeCell ref="C37:AL37"/>
    <mergeCell ref="C38:AL38"/>
    <mergeCell ref="C39:AL39"/>
    <mergeCell ref="B45:O46"/>
    <mergeCell ref="Q45:AC45"/>
    <mergeCell ref="Q46:AC46"/>
    <mergeCell ref="B47:D48"/>
    <mergeCell ref="E47:O48"/>
    <mergeCell ref="U47:V47"/>
    <mergeCell ref="X47:AC47"/>
    <mergeCell ref="B49:D50"/>
    <mergeCell ref="Q47:S48"/>
    <mergeCell ref="T48:AC48"/>
    <mergeCell ref="Q49:S50"/>
    <mergeCell ref="T49:AC50"/>
    <mergeCell ref="D54:F54"/>
    <mergeCell ref="G54:O54"/>
    <mergeCell ref="S54:U54"/>
    <mergeCell ref="V54:AC54"/>
    <mergeCell ref="B51:D52"/>
    <mergeCell ref="E51:O52"/>
    <mergeCell ref="Q51:S52"/>
    <mergeCell ref="T51:AC52"/>
    <mergeCell ref="E49:O50"/>
    <mergeCell ref="E59:G59"/>
    <mergeCell ref="I59:L59"/>
    <mergeCell ref="Q59:X59"/>
    <mergeCell ref="B61:G63"/>
    <mergeCell ref="H61:L63"/>
    <mergeCell ref="M61:O62"/>
    <mergeCell ref="Q61:T62"/>
    <mergeCell ref="V61:Y62"/>
    <mergeCell ref="D55:F55"/>
    <mergeCell ref="G55:O55"/>
    <mergeCell ref="S55:U55"/>
    <mergeCell ref="V55:AC55"/>
    <mergeCell ref="B57:AL57"/>
    <mergeCell ref="B58:D59"/>
    <mergeCell ref="E58:G58"/>
    <mergeCell ref="I58:L58"/>
    <mergeCell ref="R58:S58"/>
    <mergeCell ref="U58:AB58"/>
    <mergeCell ref="B53:C55"/>
    <mergeCell ref="D53:F53"/>
    <mergeCell ref="G53:O53"/>
    <mergeCell ref="Q53:R55"/>
    <mergeCell ref="S53:U53"/>
    <mergeCell ref="V53:AC53"/>
    <mergeCell ref="AJ63:AL65"/>
    <mergeCell ref="F64:I64"/>
    <mergeCell ref="Q65:S65"/>
    <mergeCell ref="Z61:AC62"/>
    <mergeCell ref="AD61:AF62"/>
    <mergeCell ref="AG61:AI62"/>
    <mergeCell ref="AJ61:AL62"/>
    <mergeCell ref="M63:O63"/>
    <mergeCell ref="Q63:T64"/>
    <mergeCell ref="V63:Y65"/>
    <mergeCell ref="Z63:AC65"/>
    <mergeCell ref="AD63:AF65"/>
    <mergeCell ref="AG63:AI65"/>
  </mergeCells>
  <phoneticPr fontId="1"/>
  <conditionalFormatting sqref="E49">
    <cfRule type="cellIs" dxfId="27" priority="1" operator="equal">
      <formula>""</formula>
    </cfRule>
  </conditionalFormatting>
  <conditionalFormatting sqref="E47:O48 E51:O52 G53:O55">
    <cfRule type="cellIs" dxfId="26" priority="35" operator="equal">
      <formula>""</formula>
    </cfRule>
  </conditionalFormatting>
  <conditionalFormatting sqref="F43:G43 I43:J43 L43:M43">
    <cfRule type="cellIs" dxfId="25" priority="36" operator="equal">
      <formula>""</formula>
    </cfRule>
  </conditionalFormatting>
  <conditionalFormatting sqref="H19:AL22 N23:AL25">
    <cfRule type="cellIs" dxfId="24" priority="3" operator="equal">
      <formula>""</formula>
    </cfRule>
  </conditionalFormatting>
  <conditionalFormatting sqref="J16 H29">
    <cfRule type="cellIs" dxfId="23" priority="14" operator="equal">
      <formula>""</formula>
    </cfRule>
  </conditionalFormatting>
  <conditionalFormatting sqref="J14:K14">
    <cfRule type="expression" dxfId="22" priority="21">
      <formula>OR(P14=TRUE,P15=TRUE,R14=TRUE,R15=TRUE,T14=TRUE,T15=TRUE)</formula>
    </cfRule>
  </conditionalFormatting>
  <conditionalFormatting sqref="K12:O13">
    <cfRule type="expression" dxfId="21" priority="30">
      <formula>J12=TRUE</formula>
    </cfRule>
  </conditionalFormatting>
  <conditionalFormatting sqref="L14:M14">
    <cfRule type="expression" dxfId="20" priority="34">
      <formula>OR(R14=TRUE,R15=TRUE,T14=TRUE,T15=TRUE,V13=TRUE,V15=TRUE)</formula>
    </cfRule>
  </conditionalFormatting>
  <conditionalFormatting sqref="M16">
    <cfRule type="cellIs" dxfId="19" priority="13" operator="equal">
      <formula>""</formula>
    </cfRule>
  </conditionalFormatting>
  <conditionalFormatting sqref="N14:O14">
    <cfRule type="expression" dxfId="18" priority="33">
      <formula>OR(T14=TRUE,T15=TRUE,V13=TRUE,V15=TRUE,X13=TRUE,X15=TRUE)</formula>
    </cfRule>
  </conditionalFormatting>
  <conditionalFormatting sqref="N17:O18 Q17:Q18 S17:S18 X17:X18 Z17:Z18">
    <cfRule type="cellIs" dxfId="17" priority="4" operator="equal">
      <formula>""</formula>
    </cfRule>
  </conditionalFormatting>
  <conditionalFormatting sqref="O16">
    <cfRule type="cellIs" dxfId="16" priority="12" operator="equal">
      <formula>""</formula>
    </cfRule>
  </conditionalFormatting>
  <conditionalFormatting sqref="Q14:Q15">
    <cfRule type="expression" dxfId="15" priority="26">
      <formula>P14=TRUE</formula>
    </cfRule>
  </conditionalFormatting>
  <conditionalFormatting sqref="Q12:U13">
    <cfRule type="expression" dxfId="14" priority="28">
      <formula>P12=TRUE</formula>
    </cfRule>
  </conditionalFormatting>
  <conditionalFormatting sqref="S14:S15">
    <cfRule type="expression" dxfId="13" priority="24">
      <formula>R14=TRUE</formula>
    </cfRule>
  </conditionalFormatting>
  <conditionalFormatting sqref="S27:X27">
    <cfRule type="expression" dxfId="12" priority="32">
      <formula>AND($O$27=TRUE,S27="")</formula>
    </cfRule>
  </conditionalFormatting>
  <conditionalFormatting sqref="T16">
    <cfRule type="cellIs" dxfId="11" priority="11" operator="equal">
      <formula>""</formula>
    </cfRule>
  </conditionalFormatting>
  <conditionalFormatting sqref="U14:U15">
    <cfRule type="expression" dxfId="10" priority="22">
      <formula>T14=TRUE</formula>
    </cfRule>
  </conditionalFormatting>
  <conditionalFormatting sqref="V16">
    <cfRule type="cellIs" dxfId="9" priority="10" operator="equal">
      <formula>""</formula>
    </cfRule>
  </conditionalFormatting>
  <conditionalFormatting sqref="W11:AA15">
    <cfRule type="expression" dxfId="8" priority="2">
      <formula>V11=TRUE</formula>
    </cfRule>
  </conditionalFormatting>
  <conditionalFormatting sqref="Z16:AA16">
    <cfRule type="cellIs" dxfId="7" priority="9" operator="equal">
      <formula>""</formula>
    </cfRule>
  </conditionalFormatting>
  <conditionalFormatting sqref="AC16">
    <cfRule type="cellIs" dxfId="6" priority="8" operator="equal">
      <formula>""</formula>
    </cfRule>
  </conditionalFormatting>
  <conditionalFormatting sqref="AE16">
    <cfRule type="cellIs" dxfId="5" priority="7" operator="equal">
      <formula>""</formula>
    </cfRule>
  </conditionalFormatting>
  <conditionalFormatting sqref="AF14:AF15">
    <cfRule type="expression" dxfId="4" priority="15">
      <formula>AE14=TRUE</formula>
    </cfRule>
  </conditionalFormatting>
  <conditionalFormatting sqref="AF12:AH13">
    <cfRule type="expression" dxfId="3" priority="18">
      <formula>AE12=TRUE</formula>
    </cfRule>
  </conditionalFormatting>
  <conditionalFormatting sqref="AJ16">
    <cfRule type="cellIs" dxfId="2" priority="6" operator="equal">
      <formula>""</formula>
    </cfRule>
  </conditionalFormatting>
  <conditionalFormatting sqref="AJ13:AL13">
    <cfRule type="expression" dxfId="1" priority="16">
      <formula>AI13=TRUE</formula>
    </cfRule>
  </conditionalFormatting>
  <conditionalFormatting sqref="AL16">
    <cfRule type="cellIs" dxfId="0" priority="5" operator="equal">
      <formula>""</formula>
    </cfRule>
  </conditionalFormatting>
  <dataValidations count="1">
    <dataValidation type="list" allowBlank="1" showInputMessage="1" showErrorMessage="1" sqref="D43 X16 H16 L17:L18" xr:uid="{00000000-0002-0000-0100-000000000000}">
      <formula1>"平成,令和,西暦"</formula1>
    </dataValidation>
  </dataValidations>
  <pageMargins left="0.78740157480314965" right="0.39370078740157483" top="0.39370078740157483" bottom="0.39370078740157483" header="0.31496062992125984" footer="0.31496062992125984"/>
  <pageSetup paperSize="9" scale="6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0</xdr:colOff>
                    <xdr:row>10</xdr:row>
                    <xdr:rowOff>142875</xdr:rowOff>
                  </from>
                  <to>
                    <xdr:col>10</xdr:col>
                    <xdr:colOff>0</xdr:colOff>
                    <xdr:row>12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0</xdr:colOff>
                    <xdr:row>11</xdr:row>
                    <xdr:rowOff>142875</xdr:rowOff>
                  </from>
                  <to>
                    <xdr:col>10</xdr:col>
                    <xdr:colOff>0</xdr:colOff>
                    <xdr:row>13</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180975</xdr:colOff>
                    <xdr:row>10</xdr:row>
                    <xdr:rowOff>142875</xdr:rowOff>
                  </from>
                  <to>
                    <xdr:col>15</xdr:col>
                    <xdr:colOff>171450</xdr:colOff>
                    <xdr:row>12</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180975</xdr:colOff>
                    <xdr:row>11</xdr:row>
                    <xdr:rowOff>142875</xdr:rowOff>
                  </from>
                  <to>
                    <xdr:col>15</xdr:col>
                    <xdr:colOff>171450</xdr:colOff>
                    <xdr:row>13</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180975</xdr:colOff>
                    <xdr:row>12</xdr:row>
                    <xdr:rowOff>133350</xdr:rowOff>
                  </from>
                  <to>
                    <xdr:col>16</xdr:col>
                    <xdr:colOff>0</xdr:colOff>
                    <xdr:row>14</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180975</xdr:colOff>
                    <xdr:row>13</xdr:row>
                    <xdr:rowOff>123825</xdr:rowOff>
                  </from>
                  <to>
                    <xdr:col>16</xdr:col>
                    <xdr:colOff>0</xdr:colOff>
                    <xdr:row>15</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16</xdr:col>
                    <xdr:colOff>180975</xdr:colOff>
                    <xdr:row>12</xdr:row>
                    <xdr:rowOff>133350</xdr:rowOff>
                  </from>
                  <to>
                    <xdr:col>17</xdr:col>
                    <xdr:colOff>171450</xdr:colOff>
                    <xdr:row>14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16</xdr:col>
                    <xdr:colOff>180975</xdr:colOff>
                    <xdr:row>13</xdr:row>
                    <xdr:rowOff>123825</xdr:rowOff>
                  </from>
                  <to>
                    <xdr:col>17</xdr:col>
                    <xdr:colOff>171450</xdr:colOff>
                    <xdr:row>15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18</xdr:col>
                    <xdr:colOff>180975</xdr:colOff>
                    <xdr:row>12</xdr:row>
                    <xdr:rowOff>133350</xdr:rowOff>
                  </from>
                  <to>
                    <xdr:col>20</xdr:col>
                    <xdr:colOff>0</xdr:colOff>
                    <xdr:row>14</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18</xdr:col>
                    <xdr:colOff>180975</xdr:colOff>
                    <xdr:row>13</xdr:row>
                    <xdr:rowOff>123825</xdr:rowOff>
                  </from>
                  <to>
                    <xdr:col>20</xdr:col>
                    <xdr:colOff>0</xdr:colOff>
                    <xdr:row>15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20</xdr:col>
                    <xdr:colOff>180975</xdr:colOff>
                    <xdr:row>10</xdr:row>
                    <xdr:rowOff>133350</xdr:rowOff>
                  </from>
                  <to>
                    <xdr:col>22</xdr:col>
                    <xdr:colOff>0</xdr:colOff>
                    <xdr:row>12</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180975</xdr:colOff>
                    <xdr:row>11</xdr:row>
                    <xdr:rowOff>133350</xdr:rowOff>
                  </from>
                  <to>
                    <xdr:col>22</xdr:col>
                    <xdr:colOff>0</xdr:colOff>
                    <xdr:row>13</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20</xdr:col>
                    <xdr:colOff>180975</xdr:colOff>
                    <xdr:row>12</xdr:row>
                    <xdr:rowOff>133350</xdr:rowOff>
                  </from>
                  <to>
                    <xdr:col>22</xdr:col>
                    <xdr:colOff>0</xdr:colOff>
                    <xdr:row>14</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20</xdr:col>
                    <xdr:colOff>180975</xdr:colOff>
                    <xdr:row>13</xdr:row>
                    <xdr:rowOff>123825</xdr:rowOff>
                  </from>
                  <to>
                    <xdr:col>22</xdr:col>
                    <xdr:colOff>0</xdr:colOff>
                    <xdr:row>15</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29</xdr:col>
                    <xdr:colOff>180975</xdr:colOff>
                    <xdr:row>10</xdr:row>
                    <xdr:rowOff>133350</xdr:rowOff>
                  </from>
                  <to>
                    <xdr:col>31</xdr:col>
                    <xdr:colOff>0</xdr:colOff>
                    <xdr:row>12</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30</xdr:col>
                    <xdr:colOff>0</xdr:colOff>
                    <xdr:row>11</xdr:row>
                    <xdr:rowOff>142875</xdr:rowOff>
                  </from>
                  <to>
                    <xdr:col>31</xdr:col>
                    <xdr:colOff>0</xdr:colOff>
                    <xdr:row>13</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34</xdr:col>
                    <xdr:colOff>0</xdr:colOff>
                    <xdr:row>11</xdr:row>
                    <xdr:rowOff>142875</xdr:rowOff>
                  </from>
                  <to>
                    <xdr:col>35</xdr:col>
                    <xdr:colOff>0</xdr:colOff>
                    <xdr:row>13</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29</xdr:col>
                    <xdr:colOff>180975</xdr:colOff>
                    <xdr:row>12</xdr:row>
                    <xdr:rowOff>133350</xdr:rowOff>
                  </from>
                  <to>
                    <xdr:col>31</xdr:col>
                    <xdr:colOff>0</xdr:colOff>
                    <xdr:row>14</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29</xdr:col>
                    <xdr:colOff>180975</xdr:colOff>
                    <xdr:row>13</xdr:row>
                    <xdr:rowOff>133350</xdr:rowOff>
                  </from>
                  <to>
                    <xdr:col>31</xdr:col>
                    <xdr:colOff>0</xdr:colOff>
                    <xdr:row>15</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34</xdr:col>
                    <xdr:colOff>0</xdr:colOff>
                    <xdr:row>13</xdr:row>
                    <xdr:rowOff>133350</xdr:rowOff>
                  </from>
                  <to>
                    <xdr:col>35</xdr:col>
                    <xdr:colOff>0</xdr:colOff>
                    <xdr:row>15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14</xdr:col>
                    <xdr:colOff>0</xdr:colOff>
                    <xdr:row>25</xdr:row>
                    <xdr:rowOff>104775</xdr:rowOff>
                  </from>
                  <to>
                    <xdr:col>15</xdr:col>
                    <xdr:colOff>0</xdr:colOff>
                    <xdr:row>27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27</xdr:col>
                    <xdr:colOff>0</xdr:colOff>
                    <xdr:row>25</xdr:row>
                    <xdr:rowOff>104775</xdr:rowOff>
                  </from>
                  <to>
                    <xdr:col>28</xdr:col>
                    <xdr:colOff>0</xdr:colOff>
                    <xdr:row>27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7</xdr:col>
                    <xdr:colOff>0</xdr:colOff>
                    <xdr:row>57</xdr:row>
                    <xdr:rowOff>9525</xdr:rowOff>
                  </from>
                  <to>
                    <xdr:col>8</xdr:col>
                    <xdr:colOff>0</xdr:colOff>
                    <xdr:row>58</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7</xdr:col>
                    <xdr:colOff>0</xdr:colOff>
                    <xdr:row>58</xdr:row>
                    <xdr:rowOff>0</xdr:rowOff>
                  </from>
                  <to>
                    <xdr:col>8</xdr:col>
                    <xdr:colOff>0</xdr:colOff>
                    <xdr:row>58</xdr:row>
                    <xdr:rowOff>180975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11</xdr:col>
                    <xdr:colOff>180975</xdr:colOff>
                    <xdr:row>57</xdr:row>
                    <xdr:rowOff>9525</xdr:rowOff>
                  </from>
                  <to>
                    <xdr:col>13</xdr:col>
                    <xdr:colOff>0</xdr:colOff>
                    <xdr:row>58</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11</xdr:col>
                    <xdr:colOff>180975</xdr:colOff>
                    <xdr:row>58</xdr:row>
                    <xdr:rowOff>0</xdr:rowOff>
                  </from>
                  <to>
                    <xdr:col>13</xdr:col>
                    <xdr:colOff>0</xdr:colOff>
                    <xdr:row>58</xdr:row>
                    <xdr:rowOff>180975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0</xdr:colOff>
                    <xdr:row>57</xdr:row>
                    <xdr:rowOff>9525</xdr:rowOff>
                  </from>
                  <to>
                    <xdr:col>17</xdr:col>
                    <xdr:colOff>0</xdr:colOff>
                    <xdr:row>58</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10</xdr:row>
                    <xdr:rowOff>142875</xdr:rowOff>
                  </from>
                  <to>
                    <xdr:col>10</xdr:col>
                    <xdr:colOff>0</xdr:colOff>
                    <xdr:row>12</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9</xdr:col>
                    <xdr:colOff>0</xdr:colOff>
                    <xdr:row>11</xdr:row>
                    <xdr:rowOff>142875</xdr:rowOff>
                  </from>
                  <to>
                    <xdr:col>10</xdr:col>
                    <xdr:colOff>0</xdr:colOff>
                    <xdr:row>13</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15</xdr:col>
                    <xdr:colOff>0</xdr:colOff>
                    <xdr:row>10</xdr:row>
                    <xdr:rowOff>142875</xdr:rowOff>
                  </from>
                  <to>
                    <xdr:col>15</xdr:col>
                    <xdr:colOff>171450</xdr:colOff>
                    <xdr:row>12</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15</xdr:col>
                    <xdr:colOff>0</xdr:colOff>
                    <xdr:row>11</xdr:row>
                    <xdr:rowOff>142875</xdr:rowOff>
                  </from>
                  <to>
                    <xdr:col>15</xdr:col>
                    <xdr:colOff>171450</xdr:colOff>
                    <xdr:row>13</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14</xdr:col>
                    <xdr:colOff>180975</xdr:colOff>
                    <xdr:row>12</xdr:row>
                    <xdr:rowOff>133350</xdr:rowOff>
                  </from>
                  <to>
                    <xdr:col>16</xdr:col>
                    <xdr:colOff>0</xdr:colOff>
                    <xdr:row>14</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14</xdr:col>
                    <xdr:colOff>180975</xdr:colOff>
                    <xdr:row>13</xdr:row>
                    <xdr:rowOff>123825</xdr:rowOff>
                  </from>
                  <to>
                    <xdr:col>16</xdr:col>
                    <xdr:colOff>0</xdr:colOff>
                    <xdr:row>15</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16</xdr:col>
                    <xdr:colOff>180975</xdr:colOff>
                    <xdr:row>12</xdr:row>
                    <xdr:rowOff>133350</xdr:rowOff>
                  </from>
                  <to>
                    <xdr:col>17</xdr:col>
                    <xdr:colOff>171450</xdr:colOff>
                    <xdr:row>14</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16</xdr:col>
                    <xdr:colOff>180975</xdr:colOff>
                    <xdr:row>13</xdr:row>
                    <xdr:rowOff>123825</xdr:rowOff>
                  </from>
                  <to>
                    <xdr:col>17</xdr:col>
                    <xdr:colOff>171450</xdr:colOff>
                    <xdr:row>15</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19</xdr:col>
                    <xdr:colOff>0</xdr:colOff>
                    <xdr:row>12</xdr:row>
                    <xdr:rowOff>133350</xdr:rowOff>
                  </from>
                  <to>
                    <xdr:col>20</xdr:col>
                    <xdr:colOff>0</xdr:colOff>
                    <xdr:row>14</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19</xdr:col>
                    <xdr:colOff>0</xdr:colOff>
                    <xdr:row>13</xdr:row>
                    <xdr:rowOff>123825</xdr:rowOff>
                  </from>
                  <to>
                    <xdr:col>20</xdr:col>
                    <xdr:colOff>0</xdr:colOff>
                    <xdr:row>15</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20</xdr:col>
                    <xdr:colOff>171450</xdr:colOff>
                    <xdr:row>9</xdr:row>
                    <xdr:rowOff>133350</xdr:rowOff>
                  </from>
                  <to>
                    <xdr:col>21</xdr:col>
                    <xdr:colOff>171450</xdr:colOff>
                    <xdr:row>11</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20</xdr:col>
                    <xdr:colOff>171450</xdr:colOff>
                    <xdr:row>10</xdr:row>
                    <xdr:rowOff>133350</xdr:rowOff>
                  </from>
                  <to>
                    <xdr:col>21</xdr:col>
                    <xdr:colOff>171450</xdr:colOff>
                    <xdr:row>12</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20</xdr:col>
                    <xdr:colOff>171450</xdr:colOff>
                    <xdr:row>11</xdr:row>
                    <xdr:rowOff>142875</xdr:rowOff>
                  </from>
                  <to>
                    <xdr:col>21</xdr:col>
                    <xdr:colOff>171450</xdr:colOff>
                    <xdr:row>13</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20</xdr:col>
                    <xdr:colOff>171450</xdr:colOff>
                    <xdr:row>13</xdr:row>
                    <xdr:rowOff>123825</xdr:rowOff>
                  </from>
                  <to>
                    <xdr:col>21</xdr:col>
                    <xdr:colOff>171450</xdr:colOff>
                    <xdr:row>15</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29</xdr:col>
                    <xdr:colOff>180975</xdr:colOff>
                    <xdr:row>10</xdr:row>
                    <xdr:rowOff>133350</xdr:rowOff>
                  </from>
                  <to>
                    <xdr:col>31</xdr:col>
                    <xdr:colOff>0</xdr:colOff>
                    <xdr:row>12</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30</xdr:col>
                    <xdr:colOff>0</xdr:colOff>
                    <xdr:row>11</xdr:row>
                    <xdr:rowOff>142875</xdr:rowOff>
                  </from>
                  <to>
                    <xdr:col>31</xdr:col>
                    <xdr:colOff>0</xdr:colOff>
                    <xdr:row>13</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34</xdr:col>
                    <xdr:colOff>0</xdr:colOff>
                    <xdr:row>11</xdr:row>
                    <xdr:rowOff>142875</xdr:rowOff>
                  </from>
                  <to>
                    <xdr:col>35</xdr:col>
                    <xdr:colOff>0</xdr:colOff>
                    <xdr:row>13</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29</xdr:col>
                    <xdr:colOff>180975</xdr:colOff>
                    <xdr:row>13</xdr:row>
                    <xdr:rowOff>133350</xdr:rowOff>
                  </from>
                  <to>
                    <xdr:col>31</xdr:col>
                    <xdr:colOff>0</xdr:colOff>
                    <xdr:row>15</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30</xdr:col>
                    <xdr:colOff>0</xdr:colOff>
                    <xdr:row>12</xdr:row>
                    <xdr:rowOff>133350</xdr:rowOff>
                  </from>
                  <to>
                    <xdr:col>31</xdr:col>
                    <xdr:colOff>0</xdr:colOff>
                    <xdr:row>14</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14</xdr:col>
                    <xdr:colOff>0</xdr:colOff>
                    <xdr:row>25</xdr:row>
                    <xdr:rowOff>104775</xdr:rowOff>
                  </from>
                  <to>
                    <xdr:col>15</xdr:col>
                    <xdr:colOff>0</xdr:colOff>
                    <xdr:row>27</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27</xdr:col>
                    <xdr:colOff>0</xdr:colOff>
                    <xdr:row>25</xdr:row>
                    <xdr:rowOff>104775</xdr:rowOff>
                  </from>
                  <to>
                    <xdr:col>28</xdr:col>
                    <xdr:colOff>0</xdr:colOff>
                    <xdr:row>27</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20</xdr:col>
                    <xdr:colOff>171450</xdr:colOff>
                    <xdr:row>12</xdr:row>
                    <xdr:rowOff>133350</xdr:rowOff>
                  </from>
                  <to>
                    <xdr:col>21</xdr:col>
                    <xdr:colOff>171450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08"/>
  <sheetViews>
    <sheetView showGridLines="0" zoomScaleNormal="100" workbookViewId="0">
      <pane ySplit="6" topLeftCell="A7" activePane="bottomLeft" state="frozen"/>
      <selection pane="bottomLeft" activeCell="E29" sqref="E29"/>
    </sheetView>
  </sheetViews>
  <sheetFormatPr defaultRowHeight="12"/>
  <cols>
    <col min="1" max="1" width="4.42578125" bestFit="1" customWidth="1"/>
    <col min="2" max="2" width="12.7109375" style="66" customWidth="1"/>
    <col min="3" max="3" width="12.7109375" style="67" customWidth="1"/>
    <col min="4" max="4" width="12.7109375" style="66" customWidth="1"/>
    <col min="5" max="7" width="12.7109375" style="67" customWidth="1"/>
    <col min="8" max="27" width="4.7109375" customWidth="1"/>
  </cols>
  <sheetData>
    <row r="1" spans="1:27" ht="20.25" thickBot="1">
      <c r="A1" s="72" t="s">
        <v>173</v>
      </c>
      <c r="E1" s="73" t="s">
        <v>174</v>
      </c>
      <c r="F1" s="354" t="str">
        <f>IF(+施設使用願!H19="","",施設使用願!H19)</f>
        <v/>
      </c>
      <c r="G1" s="354"/>
      <c r="H1" s="354"/>
      <c r="I1" s="354"/>
      <c r="J1" s="354"/>
      <c r="K1" s="354"/>
      <c r="L1" s="354"/>
      <c r="M1" s="354"/>
      <c r="N1" s="67"/>
      <c r="O1" s="353" t="s">
        <v>70</v>
      </c>
      <c r="P1" s="353"/>
      <c r="Q1" s="365" t="str">
        <f>IF(+施設使用願!E49="","",施設使用願!E49)</f>
        <v/>
      </c>
      <c r="R1" s="365"/>
      <c r="S1" s="365"/>
      <c r="T1" s="365"/>
      <c r="U1" s="74"/>
      <c r="V1" s="366" t="s">
        <v>181</v>
      </c>
      <c r="W1" s="366"/>
      <c r="X1" s="367" t="str">
        <f>+IF(施設使用願!F43="","",DATE(施設使用願!AN43,施設使用願!I43,施設使用願!L43))</f>
        <v/>
      </c>
      <c r="Y1" s="367"/>
      <c r="Z1" s="367"/>
      <c r="AA1" s="367"/>
    </row>
    <row r="3" spans="1:27" s="65" customFormat="1" ht="24" customHeight="1">
      <c r="A3" s="349" t="s">
        <v>156</v>
      </c>
      <c r="B3" s="68" t="s">
        <v>157</v>
      </c>
      <c r="C3" s="69" t="s">
        <v>158</v>
      </c>
      <c r="D3" s="71" t="s">
        <v>159</v>
      </c>
      <c r="E3" s="69" t="s">
        <v>160</v>
      </c>
      <c r="F3" s="69" t="s">
        <v>161</v>
      </c>
      <c r="G3" s="69" t="s">
        <v>162</v>
      </c>
      <c r="H3" s="355" t="s">
        <v>9</v>
      </c>
      <c r="I3" s="363" t="s">
        <v>10</v>
      </c>
      <c r="J3" s="363" t="s">
        <v>8</v>
      </c>
      <c r="K3" s="363" t="s">
        <v>11</v>
      </c>
      <c r="L3" s="361" t="s">
        <v>163</v>
      </c>
      <c r="M3" s="361"/>
      <c r="N3" s="361"/>
      <c r="O3" s="361"/>
      <c r="P3" s="361"/>
      <c r="Q3" s="362"/>
      <c r="R3" s="349" t="s">
        <v>16</v>
      </c>
      <c r="S3" s="349"/>
      <c r="T3" s="349"/>
      <c r="U3" s="349"/>
      <c r="V3" s="349"/>
      <c r="W3" s="370" t="s">
        <v>176</v>
      </c>
      <c r="X3" s="372" t="s">
        <v>179</v>
      </c>
      <c r="Y3" s="372"/>
      <c r="Z3" s="373" t="s">
        <v>180</v>
      </c>
      <c r="AA3" s="374"/>
    </row>
    <row r="4" spans="1:27" s="65" customFormat="1" ht="75.75" customHeight="1">
      <c r="A4" s="349"/>
      <c r="B4" s="68" t="s">
        <v>171</v>
      </c>
      <c r="C4" s="70" t="s">
        <v>169</v>
      </c>
      <c r="D4" s="68" t="s">
        <v>171</v>
      </c>
      <c r="E4" s="70" t="s">
        <v>169</v>
      </c>
      <c r="F4" s="357" t="s">
        <v>169</v>
      </c>
      <c r="G4" s="357" t="s">
        <v>169</v>
      </c>
      <c r="H4" s="355"/>
      <c r="I4" s="363"/>
      <c r="J4" s="363"/>
      <c r="K4" s="363"/>
      <c r="L4" s="361"/>
      <c r="M4" s="361"/>
      <c r="N4" s="361"/>
      <c r="O4" s="361"/>
      <c r="P4" s="361"/>
      <c r="Q4" s="362"/>
      <c r="R4" s="355" t="s">
        <v>164</v>
      </c>
      <c r="S4" s="363" t="s">
        <v>165</v>
      </c>
      <c r="T4" s="363" t="s">
        <v>166</v>
      </c>
      <c r="U4" s="363" t="s">
        <v>137</v>
      </c>
      <c r="V4" s="359" t="s">
        <v>167</v>
      </c>
      <c r="W4" s="370"/>
      <c r="X4" s="351" t="s">
        <v>177</v>
      </c>
      <c r="Y4" s="351" t="s">
        <v>178</v>
      </c>
      <c r="Z4" s="351" t="s">
        <v>177</v>
      </c>
      <c r="AA4" s="368" t="s">
        <v>178</v>
      </c>
    </row>
    <row r="5" spans="1:27" s="65" customFormat="1" ht="12.75" thickBot="1">
      <c r="A5" s="350"/>
      <c r="B5" s="350" t="s">
        <v>168</v>
      </c>
      <c r="C5" s="350"/>
      <c r="D5" s="350"/>
      <c r="E5" s="350"/>
      <c r="F5" s="358"/>
      <c r="G5" s="358"/>
      <c r="H5" s="356"/>
      <c r="I5" s="364"/>
      <c r="J5" s="364"/>
      <c r="K5" s="364"/>
      <c r="L5" s="95">
        <v>1</v>
      </c>
      <c r="M5" s="95">
        <v>2</v>
      </c>
      <c r="N5" s="95">
        <v>3</v>
      </c>
      <c r="O5" s="95">
        <v>4</v>
      </c>
      <c r="P5" s="95">
        <v>5</v>
      </c>
      <c r="Q5" s="96">
        <v>6</v>
      </c>
      <c r="R5" s="356"/>
      <c r="S5" s="364"/>
      <c r="T5" s="364"/>
      <c r="U5" s="364"/>
      <c r="V5" s="360"/>
      <c r="W5" s="371"/>
      <c r="X5" s="352"/>
      <c r="Y5" s="352"/>
      <c r="Z5" s="352"/>
      <c r="AA5" s="369"/>
    </row>
    <row r="6" spans="1:27" ht="20.100000000000001" customHeight="1" thickBot="1">
      <c r="A6" s="103" t="s">
        <v>170</v>
      </c>
      <c r="B6" s="104">
        <v>44189</v>
      </c>
      <c r="C6" s="105">
        <v>0.35416666666666669</v>
      </c>
      <c r="D6" s="104">
        <v>44189</v>
      </c>
      <c r="E6" s="105">
        <v>0.66666666666666663</v>
      </c>
      <c r="F6" s="105">
        <v>0.375</v>
      </c>
      <c r="G6" s="105">
        <v>0.64583333333333337</v>
      </c>
      <c r="H6" s="106" t="s">
        <v>172</v>
      </c>
      <c r="I6" s="107"/>
      <c r="J6" s="107"/>
      <c r="K6" s="107"/>
      <c r="L6" s="107"/>
      <c r="M6" s="107"/>
      <c r="N6" s="107"/>
      <c r="O6" s="107"/>
      <c r="P6" s="107"/>
      <c r="Q6" s="108"/>
      <c r="R6" s="106"/>
      <c r="S6" s="107"/>
      <c r="T6" s="107"/>
      <c r="U6" s="107"/>
      <c r="V6" s="108"/>
      <c r="W6" s="106" t="s">
        <v>172</v>
      </c>
      <c r="X6" s="107"/>
      <c r="Y6" s="107"/>
      <c r="Z6" s="107" t="s">
        <v>172</v>
      </c>
      <c r="AA6" s="109"/>
    </row>
    <row r="7" spans="1:27" ht="20.100000000000001" customHeight="1">
      <c r="A7" s="97" t="str">
        <f>+IF(B7="","",ROW()-6)</f>
        <v/>
      </c>
      <c r="B7" s="98"/>
      <c r="C7" s="99"/>
      <c r="D7" s="98"/>
      <c r="E7" s="99"/>
      <c r="F7" s="99"/>
      <c r="G7" s="99"/>
      <c r="H7" s="100"/>
      <c r="I7" s="101"/>
      <c r="J7" s="101"/>
      <c r="K7" s="101"/>
      <c r="L7" s="101"/>
      <c r="M7" s="101"/>
      <c r="N7" s="101"/>
      <c r="O7" s="101"/>
      <c r="P7" s="101"/>
      <c r="Q7" s="102"/>
      <c r="R7" s="100"/>
      <c r="S7" s="101"/>
      <c r="T7" s="101"/>
      <c r="U7" s="101"/>
      <c r="V7" s="102"/>
      <c r="W7" s="100"/>
      <c r="X7" s="101"/>
      <c r="Y7" s="101"/>
      <c r="Z7" s="101"/>
      <c r="AA7" s="101"/>
    </row>
    <row r="8" spans="1:27" ht="20.100000000000001" customHeight="1">
      <c r="A8" s="83" t="str">
        <f t="shared" ref="A8:A27" si="0">+IF(B8="","",ROW()-6)</f>
        <v/>
      </c>
      <c r="B8" s="84"/>
      <c r="C8" s="85"/>
      <c r="D8" s="84"/>
      <c r="E8" s="85"/>
      <c r="F8" s="85"/>
      <c r="G8" s="85"/>
      <c r="H8" s="86"/>
      <c r="I8" s="87"/>
      <c r="J8" s="87"/>
      <c r="K8" s="87"/>
      <c r="L8" s="87"/>
      <c r="M8" s="87"/>
      <c r="N8" s="87"/>
      <c r="O8" s="87"/>
      <c r="P8" s="87"/>
      <c r="Q8" s="88"/>
      <c r="R8" s="86"/>
      <c r="S8" s="87"/>
      <c r="T8" s="87"/>
      <c r="U8" s="87"/>
      <c r="V8" s="88"/>
      <c r="W8" s="86"/>
      <c r="X8" s="87"/>
      <c r="Y8" s="87"/>
      <c r="Z8" s="87"/>
      <c r="AA8" s="87"/>
    </row>
    <row r="9" spans="1:27" ht="20.100000000000001" customHeight="1">
      <c r="A9" s="83" t="str">
        <f t="shared" si="0"/>
        <v/>
      </c>
      <c r="B9" s="84"/>
      <c r="C9" s="85"/>
      <c r="D9" s="84"/>
      <c r="E9" s="85"/>
      <c r="F9" s="85"/>
      <c r="G9" s="85"/>
      <c r="H9" s="86"/>
      <c r="I9" s="87"/>
      <c r="J9" s="87"/>
      <c r="K9" s="87"/>
      <c r="L9" s="87"/>
      <c r="M9" s="87"/>
      <c r="N9" s="87"/>
      <c r="O9" s="87"/>
      <c r="P9" s="87"/>
      <c r="Q9" s="88"/>
      <c r="R9" s="86"/>
      <c r="S9" s="87"/>
      <c r="T9" s="87"/>
      <c r="U9" s="87"/>
      <c r="V9" s="88"/>
      <c r="W9" s="86"/>
      <c r="X9" s="87"/>
      <c r="Y9" s="87"/>
      <c r="Z9" s="87"/>
      <c r="AA9" s="87"/>
    </row>
    <row r="10" spans="1:27" ht="20.100000000000001" customHeight="1">
      <c r="A10" s="83" t="str">
        <f t="shared" si="0"/>
        <v/>
      </c>
      <c r="B10" s="84"/>
      <c r="C10" s="85"/>
      <c r="D10" s="84"/>
      <c r="E10" s="85"/>
      <c r="F10" s="85"/>
      <c r="G10" s="85"/>
      <c r="H10" s="86"/>
      <c r="I10" s="87"/>
      <c r="J10" s="87"/>
      <c r="K10" s="87"/>
      <c r="L10" s="87"/>
      <c r="M10" s="87"/>
      <c r="N10" s="87"/>
      <c r="O10" s="87"/>
      <c r="P10" s="87"/>
      <c r="Q10" s="88"/>
      <c r="R10" s="86"/>
      <c r="S10" s="87"/>
      <c r="T10" s="87"/>
      <c r="U10" s="87"/>
      <c r="V10" s="88"/>
      <c r="W10" s="86"/>
      <c r="X10" s="87"/>
      <c r="Y10" s="87"/>
      <c r="Z10" s="87"/>
      <c r="AA10" s="87"/>
    </row>
    <row r="11" spans="1:27" ht="20.100000000000001" customHeight="1">
      <c r="A11" s="83" t="str">
        <f t="shared" si="0"/>
        <v/>
      </c>
      <c r="B11" s="84"/>
      <c r="C11" s="85"/>
      <c r="D11" s="84"/>
      <c r="E11" s="85"/>
      <c r="F11" s="85"/>
      <c r="G11" s="85"/>
      <c r="H11" s="86"/>
      <c r="I11" s="87"/>
      <c r="J11" s="87"/>
      <c r="K11" s="87"/>
      <c r="L11" s="87"/>
      <c r="M11" s="87"/>
      <c r="N11" s="87"/>
      <c r="O11" s="87"/>
      <c r="P11" s="87"/>
      <c r="Q11" s="88"/>
      <c r="R11" s="86"/>
      <c r="S11" s="87"/>
      <c r="T11" s="87"/>
      <c r="U11" s="87"/>
      <c r="V11" s="88"/>
      <c r="W11" s="86"/>
      <c r="X11" s="87"/>
      <c r="Y11" s="87"/>
      <c r="Z11" s="87"/>
      <c r="AA11" s="87"/>
    </row>
    <row r="12" spans="1:27" ht="20.100000000000001" customHeight="1">
      <c r="A12" s="83" t="str">
        <f t="shared" si="0"/>
        <v/>
      </c>
      <c r="B12" s="84"/>
      <c r="C12" s="85"/>
      <c r="D12" s="84"/>
      <c r="E12" s="85"/>
      <c r="F12" s="85"/>
      <c r="G12" s="85"/>
      <c r="H12" s="86"/>
      <c r="I12" s="87"/>
      <c r="J12" s="87"/>
      <c r="K12" s="87"/>
      <c r="L12" s="87"/>
      <c r="M12" s="87"/>
      <c r="N12" s="87"/>
      <c r="O12" s="87"/>
      <c r="P12" s="87"/>
      <c r="Q12" s="88"/>
      <c r="R12" s="86"/>
      <c r="S12" s="87"/>
      <c r="T12" s="87"/>
      <c r="U12" s="87"/>
      <c r="V12" s="88"/>
      <c r="W12" s="86"/>
      <c r="X12" s="87"/>
      <c r="Y12" s="87"/>
      <c r="Z12" s="87"/>
      <c r="AA12" s="87"/>
    </row>
    <row r="13" spans="1:27" ht="20.100000000000001" customHeight="1">
      <c r="A13" s="83" t="str">
        <f t="shared" si="0"/>
        <v/>
      </c>
      <c r="B13" s="84"/>
      <c r="C13" s="85"/>
      <c r="D13" s="84"/>
      <c r="E13" s="85"/>
      <c r="F13" s="85"/>
      <c r="G13" s="85"/>
      <c r="H13" s="86"/>
      <c r="I13" s="87"/>
      <c r="J13" s="87"/>
      <c r="K13" s="87"/>
      <c r="L13" s="87"/>
      <c r="M13" s="87"/>
      <c r="N13" s="87"/>
      <c r="O13" s="87"/>
      <c r="P13" s="87"/>
      <c r="Q13" s="88"/>
      <c r="R13" s="86"/>
      <c r="S13" s="87"/>
      <c r="T13" s="87"/>
      <c r="U13" s="87"/>
      <c r="V13" s="88"/>
      <c r="W13" s="86"/>
      <c r="X13" s="87"/>
      <c r="Y13" s="87"/>
      <c r="Z13" s="87"/>
      <c r="AA13" s="87"/>
    </row>
    <row r="14" spans="1:27" ht="20.100000000000001" customHeight="1">
      <c r="A14" s="83" t="str">
        <f t="shared" si="0"/>
        <v/>
      </c>
      <c r="B14" s="84"/>
      <c r="C14" s="85"/>
      <c r="D14" s="84"/>
      <c r="E14" s="85"/>
      <c r="F14" s="85"/>
      <c r="G14" s="85"/>
      <c r="H14" s="86"/>
      <c r="I14" s="87"/>
      <c r="J14" s="87"/>
      <c r="K14" s="87"/>
      <c r="L14" s="87"/>
      <c r="M14" s="87"/>
      <c r="N14" s="87"/>
      <c r="O14" s="87"/>
      <c r="P14" s="87"/>
      <c r="Q14" s="88"/>
      <c r="R14" s="86"/>
      <c r="S14" s="87"/>
      <c r="T14" s="87"/>
      <c r="U14" s="87"/>
      <c r="V14" s="88"/>
      <c r="W14" s="86"/>
      <c r="X14" s="87"/>
      <c r="Y14" s="87"/>
      <c r="Z14" s="87"/>
      <c r="AA14" s="87"/>
    </row>
    <row r="15" spans="1:27" ht="20.100000000000001" customHeight="1">
      <c r="A15" s="83" t="str">
        <f t="shared" si="0"/>
        <v/>
      </c>
      <c r="B15" s="84"/>
      <c r="C15" s="85"/>
      <c r="D15" s="84"/>
      <c r="E15" s="85"/>
      <c r="F15" s="85"/>
      <c r="G15" s="85"/>
      <c r="H15" s="86"/>
      <c r="I15" s="87"/>
      <c r="J15" s="87"/>
      <c r="K15" s="87"/>
      <c r="L15" s="87"/>
      <c r="M15" s="87"/>
      <c r="N15" s="87"/>
      <c r="O15" s="87"/>
      <c r="P15" s="87"/>
      <c r="Q15" s="88"/>
      <c r="R15" s="86"/>
      <c r="S15" s="87"/>
      <c r="T15" s="87"/>
      <c r="U15" s="87"/>
      <c r="V15" s="88"/>
      <c r="W15" s="86"/>
      <c r="X15" s="87"/>
      <c r="Y15" s="87"/>
      <c r="Z15" s="87"/>
      <c r="AA15" s="87"/>
    </row>
    <row r="16" spans="1:27" ht="20.100000000000001" customHeight="1">
      <c r="A16" s="83" t="str">
        <f t="shared" si="0"/>
        <v/>
      </c>
      <c r="B16" s="84"/>
      <c r="C16" s="85"/>
      <c r="D16" s="84"/>
      <c r="E16" s="85"/>
      <c r="F16" s="85"/>
      <c r="G16" s="85"/>
      <c r="H16" s="86"/>
      <c r="I16" s="87"/>
      <c r="J16" s="87"/>
      <c r="K16" s="87"/>
      <c r="L16" s="87"/>
      <c r="M16" s="87"/>
      <c r="N16" s="87"/>
      <c r="O16" s="87"/>
      <c r="P16" s="87"/>
      <c r="Q16" s="88"/>
      <c r="R16" s="86"/>
      <c r="S16" s="87"/>
      <c r="T16" s="87"/>
      <c r="U16" s="87"/>
      <c r="V16" s="88"/>
      <c r="W16" s="86"/>
      <c r="X16" s="87"/>
      <c r="Y16" s="87"/>
      <c r="Z16" s="87"/>
      <c r="AA16" s="87"/>
    </row>
    <row r="17" spans="1:27" ht="20.100000000000001" customHeight="1">
      <c r="A17" s="83" t="str">
        <f t="shared" si="0"/>
        <v/>
      </c>
      <c r="B17" s="84"/>
      <c r="C17" s="85"/>
      <c r="D17" s="84"/>
      <c r="E17" s="85"/>
      <c r="F17" s="85"/>
      <c r="G17" s="85"/>
      <c r="H17" s="86"/>
      <c r="I17" s="87"/>
      <c r="J17" s="87"/>
      <c r="K17" s="87"/>
      <c r="L17" s="87"/>
      <c r="M17" s="87"/>
      <c r="N17" s="87"/>
      <c r="O17" s="87"/>
      <c r="P17" s="87"/>
      <c r="Q17" s="88"/>
      <c r="R17" s="86"/>
      <c r="S17" s="87"/>
      <c r="T17" s="87"/>
      <c r="U17" s="87"/>
      <c r="V17" s="88"/>
      <c r="W17" s="86"/>
      <c r="X17" s="87"/>
      <c r="Y17" s="87"/>
      <c r="Z17" s="87"/>
      <c r="AA17" s="87"/>
    </row>
    <row r="18" spans="1:27" ht="20.100000000000001" customHeight="1">
      <c r="A18" s="83" t="str">
        <f t="shared" si="0"/>
        <v/>
      </c>
      <c r="B18" s="84"/>
      <c r="C18" s="85"/>
      <c r="D18" s="84"/>
      <c r="E18" s="85"/>
      <c r="F18" s="85"/>
      <c r="G18" s="85"/>
      <c r="H18" s="86"/>
      <c r="I18" s="87"/>
      <c r="J18" s="87"/>
      <c r="K18" s="87"/>
      <c r="L18" s="87"/>
      <c r="M18" s="87"/>
      <c r="N18" s="87"/>
      <c r="O18" s="87"/>
      <c r="P18" s="87"/>
      <c r="Q18" s="88"/>
      <c r="R18" s="86"/>
      <c r="S18" s="87"/>
      <c r="T18" s="87"/>
      <c r="U18" s="87"/>
      <c r="V18" s="88"/>
      <c r="W18" s="86"/>
      <c r="X18" s="87"/>
      <c r="Y18" s="87"/>
      <c r="Z18" s="87"/>
      <c r="AA18" s="87"/>
    </row>
    <row r="19" spans="1:27" ht="20.100000000000001" customHeight="1">
      <c r="A19" s="83" t="str">
        <f t="shared" si="0"/>
        <v/>
      </c>
      <c r="B19" s="84"/>
      <c r="C19" s="85"/>
      <c r="D19" s="84"/>
      <c r="E19" s="85"/>
      <c r="F19" s="85"/>
      <c r="G19" s="85"/>
      <c r="H19" s="86"/>
      <c r="I19" s="87"/>
      <c r="J19" s="87"/>
      <c r="K19" s="87"/>
      <c r="L19" s="87"/>
      <c r="M19" s="87"/>
      <c r="N19" s="87"/>
      <c r="O19" s="87"/>
      <c r="P19" s="87"/>
      <c r="Q19" s="88"/>
      <c r="R19" s="86"/>
      <c r="S19" s="87"/>
      <c r="T19" s="87"/>
      <c r="U19" s="87"/>
      <c r="V19" s="88"/>
      <c r="W19" s="86"/>
      <c r="X19" s="87"/>
      <c r="Y19" s="87"/>
      <c r="Z19" s="87"/>
      <c r="AA19" s="87"/>
    </row>
    <row r="20" spans="1:27" ht="20.100000000000001" customHeight="1">
      <c r="A20" s="83" t="str">
        <f t="shared" si="0"/>
        <v/>
      </c>
      <c r="B20" s="84"/>
      <c r="C20" s="85"/>
      <c r="D20" s="84"/>
      <c r="E20" s="85"/>
      <c r="F20" s="85"/>
      <c r="G20" s="85"/>
      <c r="H20" s="86"/>
      <c r="I20" s="87"/>
      <c r="J20" s="87"/>
      <c r="K20" s="87"/>
      <c r="L20" s="87"/>
      <c r="M20" s="87"/>
      <c r="N20" s="87"/>
      <c r="O20" s="87"/>
      <c r="P20" s="87"/>
      <c r="Q20" s="88"/>
      <c r="R20" s="86"/>
      <c r="S20" s="87"/>
      <c r="T20" s="87"/>
      <c r="U20" s="87"/>
      <c r="V20" s="88"/>
      <c r="W20" s="86"/>
      <c r="X20" s="87"/>
      <c r="Y20" s="87"/>
      <c r="Z20" s="87"/>
      <c r="AA20" s="87"/>
    </row>
    <row r="21" spans="1:27" ht="20.100000000000001" customHeight="1">
      <c r="A21" s="83" t="str">
        <f t="shared" si="0"/>
        <v/>
      </c>
      <c r="B21" s="84"/>
      <c r="C21" s="85"/>
      <c r="D21" s="84"/>
      <c r="E21" s="85"/>
      <c r="F21" s="85"/>
      <c r="G21" s="85"/>
      <c r="H21" s="86"/>
      <c r="I21" s="87"/>
      <c r="J21" s="87"/>
      <c r="K21" s="87"/>
      <c r="L21" s="87"/>
      <c r="M21" s="87"/>
      <c r="N21" s="87"/>
      <c r="O21" s="87"/>
      <c r="P21" s="87"/>
      <c r="Q21" s="88"/>
      <c r="R21" s="86"/>
      <c r="S21" s="87"/>
      <c r="T21" s="87"/>
      <c r="U21" s="87"/>
      <c r="V21" s="88"/>
      <c r="W21" s="86"/>
      <c r="X21" s="87"/>
      <c r="Y21" s="87"/>
      <c r="Z21" s="87"/>
      <c r="AA21" s="87"/>
    </row>
    <row r="22" spans="1:27" ht="20.100000000000001" customHeight="1">
      <c r="A22" s="83" t="str">
        <f t="shared" si="0"/>
        <v/>
      </c>
      <c r="B22" s="84"/>
      <c r="C22" s="85"/>
      <c r="D22" s="84"/>
      <c r="E22" s="85"/>
      <c r="F22" s="85"/>
      <c r="G22" s="85"/>
      <c r="H22" s="86"/>
      <c r="I22" s="87"/>
      <c r="J22" s="87"/>
      <c r="K22" s="87"/>
      <c r="L22" s="87"/>
      <c r="M22" s="87"/>
      <c r="N22" s="87"/>
      <c r="O22" s="87"/>
      <c r="P22" s="87"/>
      <c r="Q22" s="88"/>
      <c r="R22" s="86"/>
      <c r="S22" s="87"/>
      <c r="T22" s="87"/>
      <c r="U22" s="87"/>
      <c r="V22" s="88"/>
      <c r="W22" s="86"/>
      <c r="X22" s="87"/>
      <c r="Y22" s="87"/>
      <c r="Z22" s="87"/>
      <c r="AA22" s="87"/>
    </row>
    <row r="23" spans="1:27" ht="20.100000000000001" customHeight="1">
      <c r="A23" s="83" t="str">
        <f t="shared" si="0"/>
        <v/>
      </c>
      <c r="B23" s="84"/>
      <c r="C23" s="85"/>
      <c r="D23" s="84"/>
      <c r="E23" s="85"/>
      <c r="F23" s="85"/>
      <c r="G23" s="85"/>
      <c r="H23" s="86"/>
      <c r="I23" s="87"/>
      <c r="J23" s="87"/>
      <c r="K23" s="87"/>
      <c r="L23" s="87"/>
      <c r="M23" s="87"/>
      <c r="N23" s="87"/>
      <c r="O23" s="87"/>
      <c r="P23" s="87"/>
      <c r="Q23" s="88"/>
      <c r="R23" s="86"/>
      <c r="S23" s="87"/>
      <c r="T23" s="87"/>
      <c r="U23" s="87"/>
      <c r="V23" s="88"/>
      <c r="W23" s="86"/>
      <c r="X23" s="87"/>
      <c r="Y23" s="87"/>
      <c r="Z23" s="87"/>
      <c r="AA23" s="87"/>
    </row>
    <row r="24" spans="1:27" ht="20.100000000000001" customHeight="1">
      <c r="A24" s="83" t="str">
        <f t="shared" si="0"/>
        <v/>
      </c>
      <c r="B24" s="84"/>
      <c r="C24" s="85"/>
      <c r="D24" s="84"/>
      <c r="E24" s="85"/>
      <c r="F24" s="85"/>
      <c r="G24" s="85"/>
      <c r="H24" s="86"/>
      <c r="I24" s="87"/>
      <c r="J24" s="87"/>
      <c r="K24" s="87"/>
      <c r="L24" s="87"/>
      <c r="M24" s="87"/>
      <c r="N24" s="87"/>
      <c r="O24" s="87"/>
      <c r="P24" s="87"/>
      <c r="Q24" s="88"/>
      <c r="R24" s="86"/>
      <c r="S24" s="87"/>
      <c r="T24" s="87"/>
      <c r="U24" s="87"/>
      <c r="V24" s="88"/>
      <c r="W24" s="86"/>
      <c r="X24" s="87"/>
      <c r="Y24" s="87"/>
      <c r="Z24" s="87"/>
      <c r="AA24" s="87"/>
    </row>
    <row r="25" spans="1:27" ht="20.100000000000001" customHeight="1">
      <c r="A25" s="83" t="str">
        <f t="shared" si="0"/>
        <v/>
      </c>
      <c r="B25" s="84"/>
      <c r="C25" s="85"/>
      <c r="D25" s="84"/>
      <c r="E25" s="85"/>
      <c r="F25" s="85"/>
      <c r="G25" s="85"/>
      <c r="H25" s="86"/>
      <c r="I25" s="87"/>
      <c r="J25" s="87"/>
      <c r="K25" s="87"/>
      <c r="L25" s="87"/>
      <c r="M25" s="87"/>
      <c r="N25" s="87"/>
      <c r="O25" s="87"/>
      <c r="P25" s="87"/>
      <c r="Q25" s="88"/>
      <c r="R25" s="86"/>
      <c r="S25" s="87"/>
      <c r="T25" s="87"/>
      <c r="U25" s="87"/>
      <c r="V25" s="88"/>
      <c r="W25" s="86"/>
      <c r="X25" s="87"/>
      <c r="Y25" s="87"/>
      <c r="Z25" s="87"/>
      <c r="AA25" s="87"/>
    </row>
    <row r="26" spans="1:27" ht="20.100000000000001" customHeight="1">
      <c r="A26" s="83" t="str">
        <f t="shared" si="0"/>
        <v/>
      </c>
      <c r="B26" s="84"/>
      <c r="C26" s="85"/>
      <c r="D26" s="84"/>
      <c r="E26" s="85"/>
      <c r="F26" s="85"/>
      <c r="G26" s="85"/>
      <c r="H26" s="86"/>
      <c r="I26" s="87"/>
      <c r="J26" s="87"/>
      <c r="K26" s="87"/>
      <c r="L26" s="87"/>
      <c r="M26" s="87"/>
      <c r="N26" s="87"/>
      <c r="O26" s="87"/>
      <c r="P26" s="87"/>
      <c r="Q26" s="88"/>
      <c r="R26" s="86"/>
      <c r="S26" s="87"/>
      <c r="T26" s="87"/>
      <c r="U26" s="87"/>
      <c r="V26" s="88"/>
      <c r="W26" s="86"/>
      <c r="X26" s="87"/>
      <c r="Y26" s="87"/>
      <c r="Z26" s="87"/>
      <c r="AA26" s="87"/>
    </row>
    <row r="27" spans="1:27" ht="20.100000000000001" customHeight="1">
      <c r="A27" s="89" t="str">
        <f t="shared" si="0"/>
        <v/>
      </c>
      <c r="B27" s="90"/>
      <c r="C27" s="91"/>
      <c r="D27" s="90"/>
      <c r="E27" s="91"/>
      <c r="F27" s="91"/>
      <c r="G27" s="91"/>
      <c r="H27" s="92"/>
      <c r="I27" s="93"/>
      <c r="J27" s="93"/>
      <c r="K27" s="93"/>
      <c r="L27" s="93"/>
      <c r="M27" s="93"/>
      <c r="N27" s="93"/>
      <c r="O27" s="93"/>
      <c r="P27" s="93"/>
      <c r="Q27" s="94"/>
      <c r="R27" s="92"/>
      <c r="S27" s="93"/>
      <c r="T27" s="93"/>
      <c r="U27" s="93"/>
      <c r="V27" s="94"/>
      <c r="W27" s="92"/>
      <c r="X27" s="93"/>
      <c r="Y27" s="93"/>
      <c r="Z27" s="93"/>
      <c r="AA27" s="93"/>
    </row>
    <row r="28" spans="1:27" ht="20.100000000000001" customHeight="1"/>
    <row r="29" spans="1:27" ht="20.100000000000001" customHeight="1"/>
    <row r="30" spans="1:27" ht="20.100000000000001" customHeight="1"/>
    <row r="31" spans="1:27" ht="20.100000000000001" customHeight="1"/>
    <row r="32" spans="1:2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sheetData>
  <mergeCells count="27">
    <mergeCell ref="Q1:T1"/>
    <mergeCell ref="V1:W1"/>
    <mergeCell ref="X1:AA1"/>
    <mergeCell ref="Z4:Z5"/>
    <mergeCell ref="AA4:AA5"/>
    <mergeCell ref="W3:W5"/>
    <mergeCell ref="X3:Y3"/>
    <mergeCell ref="Z3:AA3"/>
    <mergeCell ref="U4:U5"/>
    <mergeCell ref="S4:S5"/>
    <mergeCell ref="T4:T5"/>
    <mergeCell ref="A3:A5"/>
    <mergeCell ref="X4:X5"/>
    <mergeCell ref="Y4:Y5"/>
    <mergeCell ref="O1:P1"/>
    <mergeCell ref="F1:M1"/>
    <mergeCell ref="H3:H5"/>
    <mergeCell ref="B5:E5"/>
    <mergeCell ref="F4:F5"/>
    <mergeCell ref="G4:G5"/>
    <mergeCell ref="V4:V5"/>
    <mergeCell ref="R3:V3"/>
    <mergeCell ref="L3:Q4"/>
    <mergeCell ref="K3:K5"/>
    <mergeCell ref="J3:J5"/>
    <mergeCell ref="I3:I5"/>
    <mergeCell ref="R4:R5"/>
  </mergeCells>
  <phoneticPr fontId="1"/>
  <dataValidations count="1">
    <dataValidation type="list" allowBlank="1" showInputMessage="1" showErrorMessage="1" sqref="H6:AA27" xr:uid="{00000000-0002-0000-0200-000000000000}">
      <formula1>",〇"</formula1>
    </dataValidation>
  </dataValidations>
  <printOptions horizontalCentered="1"/>
  <pageMargins left="0.47244094488188981" right="0.47244094488188981" top="0.94488188976377963" bottom="0.47244094488188981" header="0.31496062992125984" footer="0.31496062992125984"/>
  <pageSetup paperSize="9" scale="87" fitToHeight="0" orientation="landscape"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P45"/>
  <sheetViews>
    <sheetView showGridLines="0" topLeftCell="A7" zoomScaleNormal="100" workbookViewId="0">
      <selection activeCell="AN24" sqref="AN24"/>
    </sheetView>
  </sheetViews>
  <sheetFormatPr defaultRowHeight="12"/>
  <cols>
    <col min="1" max="38" width="2.7109375" customWidth="1"/>
    <col min="39" max="39" width="8.28515625" bestFit="1" customWidth="1"/>
    <col min="40" max="42" width="9.140625" style="60"/>
  </cols>
  <sheetData>
    <row r="2" spans="2:38" ht="25.5">
      <c r="B2" s="383" t="s">
        <v>93</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2:38" ht="7.5" customHeight="1">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2:38">
      <c r="AE4" s="135" t="str">
        <f ca="1">+施設使用願!D43</f>
        <v>令和</v>
      </c>
      <c r="AF4" s="135"/>
      <c r="AG4" s="53" t="str">
        <f>IF(施設使用願!F43="","",施設使用願!F43)</f>
        <v/>
      </c>
      <c r="AH4" s="53" t="s">
        <v>22</v>
      </c>
      <c r="AI4" s="53" t="str">
        <f>IF(施設使用願!I43="","",施設使用願!I43)</f>
        <v/>
      </c>
      <c r="AJ4" s="53" t="s">
        <v>23</v>
      </c>
      <c r="AK4" s="53" t="str">
        <f>IF(施設使用願!L43="","",施設使用願!L43)</f>
        <v/>
      </c>
      <c r="AL4" s="53" t="s">
        <v>24</v>
      </c>
    </row>
    <row r="5" spans="2:38" ht="7.5" customHeight="1"/>
    <row r="6" spans="2:38" ht="20.100000000000001" customHeight="1">
      <c r="D6" s="390" t="str">
        <f>IF(施設使用願!E47="","",IF(施設使用願!T50="",施設使用願!E47,施設使用願!T50))</f>
        <v/>
      </c>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row>
    <row r="7" spans="2:38" ht="20.100000000000001" customHeight="1">
      <c r="D7" s="62"/>
      <c r="E7" s="391" t="str">
        <f>+IF(施設使用願!T51="",施設使用願!E49 &amp; "　様",施設使用願!T51 &amp;" 様")</f>
        <v>　様</v>
      </c>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row>
    <row r="9" spans="2:38">
      <c r="Z9" s="384" t="s">
        <v>97</v>
      </c>
      <c r="AA9" s="384"/>
      <c r="AB9" s="384"/>
      <c r="AC9" s="384"/>
      <c r="AD9" s="384"/>
      <c r="AE9" s="384"/>
      <c r="AF9" s="384"/>
      <c r="AG9" s="384"/>
      <c r="AH9" s="384"/>
      <c r="AI9" s="384"/>
      <c r="AJ9" s="384"/>
      <c r="AK9" s="384"/>
      <c r="AL9" s="384"/>
    </row>
    <row r="10" spans="2:38">
      <c r="Z10" s="185" t="s">
        <v>199</v>
      </c>
      <c r="AA10" s="185"/>
      <c r="AB10" s="185"/>
      <c r="AC10" s="185"/>
      <c r="AD10" s="185"/>
      <c r="AE10" s="185"/>
      <c r="AF10" s="185"/>
      <c r="AG10" s="185"/>
      <c r="AH10" s="185"/>
      <c r="AI10" s="185"/>
      <c r="AJ10" s="185"/>
      <c r="AK10" s="185"/>
      <c r="AL10" s="185"/>
    </row>
    <row r="11" spans="2:38" ht="14.25">
      <c r="Z11" s="385" t="s">
        <v>200</v>
      </c>
      <c r="AA11" s="385"/>
      <c r="AB11" s="385"/>
      <c r="AC11" s="385"/>
      <c r="AD11" s="385"/>
      <c r="AE11" s="385"/>
      <c r="AF11" s="385"/>
      <c r="AG11" s="385"/>
      <c r="AH11" s="385"/>
      <c r="AI11" s="385"/>
      <c r="AJ11" s="385"/>
      <c r="AK11" s="385"/>
      <c r="AL11" s="385"/>
    </row>
    <row r="12" spans="2:38">
      <c r="Z12" s="386" t="s">
        <v>201</v>
      </c>
      <c r="AA12" s="386"/>
      <c r="AB12" s="386"/>
      <c r="AC12" s="386"/>
      <c r="AD12" s="386"/>
      <c r="AE12" s="386"/>
      <c r="AF12" s="386"/>
      <c r="AG12" s="386"/>
      <c r="AH12" s="386"/>
      <c r="AI12" s="386"/>
      <c r="AJ12" s="386"/>
      <c r="AK12" s="386"/>
      <c r="AL12" s="386"/>
    </row>
    <row r="13" spans="2:38" ht="13.5">
      <c r="Z13" s="378" t="s">
        <v>202</v>
      </c>
      <c r="AA13" s="378"/>
      <c r="AB13" s="378"/>
      <c r="AC13" s="378"/>
      <c r="AD13" s="378"/>
      <c r="AE13" s="378"/>
      <c r="AF13" s="378"/>
      <c r="AG13" s="378"/>
      <c r="AH13" s="378"/>
      <c r="AI13" s="378"/>
      <c r="AJ13" s="378"/>
      <c r="AK13" s="378"/>
      <c r="AL13" s="378"/>
    </row>
    <row r="14" spans="2:38" ht="6" customHeight="1"/>
    <row r="15" spans="2:38" ht="13.5">
      <c r="B15" s="152" t="s">
        <v>98</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2:38" ht="13.5">
      <c r="B16" s="152" t="s">
        <v>99</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row>
    <row r="19" spans="2:38" ht="13.5">
      <c r="B19" s="180" t="s">
        <v>4</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row>
    <row r="20" spans="2:38" ht="13.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row>
    <row r="21" spans="2:38">
      <c r="B21" s="388" t="s">
        <v>101</v>
      </c>
      <c r="C21" s="388"/>
      <c r="D21" s="388"/>
      <c r="E21" s="388"/>
      <c r="F21" s="388"/>
      <c r="G21" s="388"/>
      <c r="H21" s="388"/>
      <c r="I21" s="388"/>
      <c r="J21" s="388"/>
      <c r="K21" s="388"/>
      <c r="L21" s="388" t="s">
        <v>100</v>
      </c>
      <c r="M21" s="388"/>
      <c r="N21" s="388"/>
      <c r="O21" s="388"/>
      <c r="P21" s="388"/>
      <c r="Q21" s="388"/>
      <c r="R21" s="388"/>
      <c r="S21" s="388"/>
      <c r="T21" s="387" t="s">
        <v>112</v>
      </c>
      <c r="U21" s="388"/>
      <c r="V21" s="387" t="s">
        <v>116</v>
      </c>
      <c r="W21" s="388"/>
      <c r="X21" s="388"/>
      <c r="Y21" s="388"/>
      <c r="Z21" s="387" t="s">
        <v>118</v>
      </c>
      <c r="AA21" s="388"/>
      <c r="AB21" s="388"/>
      <c r="AC21" s="388"/>
      <c r="AD21" s="388" t="s">
        <v>113</v>
      </c>
      <c r="AE21" s="388"/>
      <c r="AF21" s="388"/>
      <c r="AG21" s="388"/>
      <c r="AH21" s="388"/>
      <c r="AI21" s="388"/>
      <c r="AJ21" s="388"/>
      <c r="AK21" s="388"/>
      <c r="AL21" s="388"/>
    </row>
    <row r="22" spans="2:38">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row>
    <row r="23" spans="2:38" ht="20.100000000000001" customHeight="1">
      <c r="B23" s="392" t="s">
        <v>103</v>
      </c>
      <c r="C23" s="393"/>
      <c r="D23" s="393"/>
      <c r="E23" s="393"/>
      <c r="F23" s="393"/>
      <c r="G23" s="393"/>
      <c r="H23" s="393"/>
      <c r="I23" s="393"/>
      <c r="J23" s="393"/>
      <c r="K23" s="394"/>
      <c r="L23" s="397" t="s">
        <v>104</v>
      </c>
      <c r="M23" s="398"/>
      <c r="N23" s="395" t="s">
        <v>9</v>
      </c>
      <c r="O23" s="396"/>
      <c r="P23" s="396"/>
      <c r="Q23" s="396"/>
      <c r="R23" s="396"/>
      <c r="S23" s="396"/>
      <c r="T23" s="389">
        <f>IF(施設使用願!J12=TRUE,見積書!$I$30,0)</f>
        <v>0</v>
      </c>
      <c r="U23" s="389"/>
      <c r="V23" s="375">
        <v>3500</v>
      </c>
      <c r="W23" s="375"/>
      <c r="X23" s="375"/>
      <c r="Y23" s="375"/>
      <c r="Z23" s="375">
        <f>+T23*V23</f>
        <v>0</v>
      </c>
      <c r="AA23" s="375"/>
      <c r="AB23" s="375"/>
      <c r="AC23" s="375"/>
      <c r="AD23" s="389"/>
      <c r="AE23" s="389"/>
      <c r="AF23" s="389"/>
      <c r="AG23" s="389"/>
      <c r="AH23" s="389"/>
      <c r="AI23" s="389"/>
      <c r="AJ23" s="389"/>
      <c r="AK23" s="389"/>
      <c r="AL23" s="389"/>
    </row>
    <row r="24" spans="2:38" ht="20.100000000000001" customHeight="1">
      <c r="B24" s="31"/>
      <c r="C24" s="401" t="str">
        <f>+IF(施設使用願!N17="","",DATE(施設使用願!AN17,施設使用願!Q17,施設使用願!S17)+TIME(施設使用願!X17,施設使用願!Z17,0))</f>
        <v/>
      </c>
      <c r="D24" s="401"/>
      <c r="E24" s="401"/>
      <c r="F24" s="401"/>
      <c r="G24" s="401"/>
      <c r="H24" s="401"/>
      <c r="I24" s="401"/>
      <c r="J24" s="401"/>
      <c r="K24" s="402"/>
      <c r="L24" s="399"/>
      <c r="M24" s="400"/>
      <c r="N24" s="379" t="s">
        <v>10</v>
      </c>
      <c r="O24" s="380"/>
      <c r="P24" s="380"/>
      <c r="Q24" s="380"/>
      <c r="R24" s="380"/>
      <c r="S24" s="380"/>
      <c r="T24" s="377">
        <f>IF(施設使用願!P12=TRUE,見積書!$I$30,0)</f>
        <v>0</v>
      </c>
      <c r="U24" s="377"/>
      <c r="V24" s="376">
        <v>3500</v>
      </c>
      <c r="W24" s="376"/>
      <c r="X24" s="376"/>
      <c r="Y24" s="376"/>
      <c r="Z24" s="376">
        <f t="shared" ref="Z24:Z32" si="0">+T24*V24</f>
        <v>0</v>
      </c>
      <c r="AA24" s="376"/>
      <c r="AB24" s="376"/>
      <c r="AC24" s="376"/>
      <c r="AD24" s="377"/>
      <c r="AE24" s="377"/>
      <c r="AF24" s="377"/>
      <c r="AG24" s="377"/>
      <c r="AH24" s="377"/>
      <c r="AI24" s="377"/>
      <c r="AJ24" s="377"/>
      <c r="AK24" s="377"/>
      <c r="AL24" s="377"/>
    </row>
    <row r="25" spans="2:38" ht="20.100000000000001" customHeight="1">
      <c r="B25" s="427" t="s">
        <v>102</v>
      </c>
      <c r="C25" s="428"/>
      <c r="D25" s="428"/>
      <c r="E25" s="428"/>
      <c r="F25" s="428"/>
      <c r="G25" s="428"/>
      <c r="H25" s="428"/>
      <c r="I25" s="428"/>
      <c r="J25" s="428"/>
      <c r="K25" s="429"/>
      <c r="L25" s="399" t="s">
        <v>105</v>
      </c>
      <c r="M25" s="400"/>
      <c r="N25" s="381" t="s">
        <v>8</v>
      </c>
      <c r="O25" s="382"/>
      <c r="P25" s="382"/>
      <c r="Q25" s="382"/>
      <c r="R25" s="382"/>
      <c r="S25" s="382"/>
      <c r="T25" s="377">
        <f>IF(施設使用願!J13=TRUE,見積書!$I$30,0)</f>
        <v>0</v>
      </c>
      <c r="U25" s="377"/>
      <c r="V25" s="376">
        <v>6500</v>
      </c>
      <c r="W25" s="376"/>
      <c r="X25" s="376"/>
      <c r="Y25" s="376"/>
      <c r="Z25" s="376">
        <f t="shared" si="0"/>
        <v>0</v>
      </c>
      <c r="AA25" s="376"/>
      <c r="AB25" s="376"/>
      <c r="AC25" s="376"/>
      <c r="AD25" s="377"/>
      <c r="AE25" s="377"/>
      <c r="AF25" s="377"/>
      <c r="AG25" s="377"/>
      <c r="AH25" s="377"/>
      <c r="AI25" s="377"/>
      <c r="AJ25" s="377"/>
      <c r="AK25" s="377"/>
      <c r="AL25" s="377"/>
    </row>
    <row r="26" spans="2:38" ht="20.100000000000001" customHeight="1">
      <c r="B26" s="31"/>
      <c r="C26" s="401" t="str">
        <f>+IF(施設使用願!N18="","",DATE(施設使用願!AN18,施設使用願!Q18,施設使用願!S18)+TIME(施設使用願!X18,施設使用願!Z18,0))</f>
        <v/>
      </c>
      <c r="D26" s="401"/>
      <c r="E26" s="401"/>
      <c r="F26" s="401"/>
      <c r="G26" s="401"/>
      <c r="H26" s="401"/>
      <c r="I26" s="401"/>
      <c r="J26" s="401"/>
      <c r="K26" s="402"/>
      <c r="L26" s="399"/>
      <c r="M26" s="400"/>
      <c r="N26" s="379" t="s">
        <v>11</v>
      </c>
      <c r="O26" s="380"/>
      <c r="P26" s="380"/>
      <c r="Q26" s="380"/>
      <c r="R26" s="380"/>
      <c r="S26" s="380"/>
      <c r="T26" s="377">
        <f>IF(施設使用願!P13=TRUE,見積書!$I$30,0)</f>
        <v>0</v>
      </c>
      <c r="U26" s="377"/>
      <c r="V26" s="376">
        <v>800</v>
      </c>
      <c r="W26" s="376"/>
      <c r="X26" s="376"/>
      <c r="Y26" s="376"/>
      <c r="Z26" s="376">
        <f t="shared" si="0"/>
        <v>0</v>
      </c>
      <c r="AA26" s="376"/>
      <c r="AB26" s="376"/>
      <c r="AC26" s="376"/>
      <c r="AD26" s="377"/>
      <c r="AE26" s="377"/>
      <c r="AF26" s="377"/>
      <c r="AG26" s="377"/>
      <c r="AH26" s="377"/>
      <c r="AI26" s="377"/>
      <c r="AJ26" s="377"/>
      <c r="AK26" s="377"/>
      <c r="AL26" s="377"/>
    </row>
    <row r="27" spans="2:38" ht="20.100000000000001" customHeight="1">
      <c r="B27" s="31"/>
      <c r="K27" s="32"/>
      <c r="L27" s="399"/>
      <c r="M27" s="400"/>
      <c r="N27" s="379" t="s">
        <v>106</v>
      </c>
      <c r="O27" s="380"/>
      <c r="P27" s="380"/>
      <c r="Q27" s="380"/>
      <c r="R27" s="380"/>
      <c r="S27" s="380"/>
      <c r="T27" s="377">
        <f>IF(施設使用願!P14=TRUE,見積書!$I$30,0)</f>
        <v>0</v>
      </c>
      <c r="U27" s="377"/>
      <c r="V27" s="376">
        <v>400</v>
      </c>
      <c r="W27" s="376"/>
      <c r="X27" s="376"/>
      <c r="Y27" s="376"/>
      <c r="Z27" s="376">
        <f t="shared" si="0"/>
        <v>0</v>
      </c>
      <c r="AA27" s="376"/>
      <c r="AB27" s="376"/>
      <c r="AC27" s="376"/>
      <c r="AD27" s="377"/>
      <c r="AE27" s="377"/>
      <c r="AF27" s="377"/>
      <c r="AG27" s="377"/>
      <c r="AH27" s="377"/>
      <c r="AI27" s="377"/>
      <c r="AJ27" s="377"/>
      <c r="AK27" s="377"/>
      <c r="AL27" s="377"/>
    </row>
    <row r="28" spans="2:38" ht="20.100000000000001" customHeight="1">
      <c r="B28" s="425" t="s">
        <v>121</v>
      </c>
      <c r="C28" s="426"/>
      <c r="D28" s="426"/>
      <c r="E28" s="426"/>
      <c r="F28" s="426"/>
      <c r="G28" s="426"/>
      <c r="H28" s="426"/>
      <c r="I28" s="423" t="str">
        <f>IFERROR(INT((C26-C24)*24)+IF(MINUTE(C26-C24)&gt;0,1,0),"")</f>
        <v/>
      </c>
      <c r="J28" s="424" ph="1"/>
      <c r="K28" s="33" t="s">
        <v>114</v>
      </c>
      <c r="L28" s="399"/>
      <c r="M28" s="400"/>
      <c r="N28" s="379" t="s">
        <v>107</v>
      </c>
      <c r="O28" s="380"/>
      <c r="P28" s="380"/>
      <c r="Q28" s="380"/>
      <c r="R28" s="380"/>
      <c r="S28" s="380"/>
      <c r="T28" s="377">
        <f>IF(施設使用願!R14=TRUE,見積書!$I$30,0)</f>
        <v>0</v>
      </c>
      <c r="U28" s="377"/>
      <c r="V28" s="376">
        <v>400</v>
      </c>
      <c r="W28" s="376"/>
      <c r="X28" s="376"/>
      <c r="Y28" s="376"/>
      <c r="Z28" s="376">
        <f t="shared" si="0"/>
        <v>0</v>
      </c>
      <c r="AA28" s="376"/>
      <c r="AB28" s="376"/>
      <c r="AC28" s="376"/>
      <c r="AD28" s="377"/>
      <c r="AE28" s="377"/>
      <c r="AF28" s="377"/>
      <c r="AG28" s="377"/>
      <c r="AH28" s="377"/>
      <c r="AI28" s="377"/>
      <c r="AJ28" s="377"/>
      <c r="AK28" s="377"/>
      <c r="AL28" s="377"/>
    </row>
    <row r="29" spans="2:38" ht="20.100000000000001" customHeight="1" thickBot="1">
      <c r="B29" s="438" t="s">
        <v>120</v>
      </c>
      <c r="C29" s="439"/>
      <c r="D29" s="439"/>
      <c r="E29" s="439"/>
      <c r="F29" s="439"/>
      <c r="G29" s="439"/>
      <c r="H29" s="439"/>
      <c r="I29" s="422" t="str">
        <f>IFERROR(IF(DAY(C26)-DAY(C24)=0,IF(AND(HOUR(C24)&lt;=12,HOUR(C26)&gt;=13),-1,0),IF(HOUR(C24)&lt;=12,-1,0)*(DAY(C26)-DAY(C24))+IF(HOUR(C26)&gt;=13,-1,0)*(DAY(C26)-DAY(C24))),"")</f>
        <v/>
      </c>
      <c r="J29" s="406"/>
      <c r="K29" s="34" t="s">
        <v>119</v>
      </c>
      <c r="L29" s="399"/>
      <c r="M29" s="400"/>
      <c r="N29" s="379" t="s">
        <v>108</v>
      </c>
      <c r="O29" s="380"/>
      <c r="P29" s="380"/>
      <c r="Q29" s="380"/>
      <c r="R29" s="380"/>
      <c r="S29" s="380"/>
      <c r="T29" s="377">
        <f>IF(施設使用願!T14=TRUE,見積書!$I$30,0)</f>
        <v>0</v>
      </c>
      <c r="U29" s="377"/>
      <c r="V29" s="376">
        <v>400</v>
      </c>
      <c r="W29" s="376"/>
      <c r="X29" s="376"/>
      <c r="Y29" s="376"/>
      <c r="Z29" s="376">
        <f t="shared" si="0"/>
        <v>0</v>
      </c>
      <c r="AA29" s="376"/>
      <c r="AB29" s="376"/>
      <c r="AC29" s="376"/>
      <c r="AD29" s="377"/>
      <c r="AE29" s="377"/>
      <c r="AF29" s="377"/>
      <c r="AG29" s="377"/>
      <c r="AH29" s="377"/>
      <c r="AI29" s="377"/>
      <c r="AJ29" s="377"/>
      <c r="AK29" s="377"/>
      <c r="AL29" s="377"/>
    </row>
    <row r="30" spans="2:38" ht="20.100000000000001" customHeight="1" thickTop="1">
      <c r="B30" s="418" t="s">
        <v>115</v>
      </c>
      <c r="C30" s="419"/>
      <c r="D30" s="419"/>
      <c r="E30" s="419"/>
      <c r="F30" s="419"/>
      <c r="G30" s="419"/>
      <c r="H30" s="419"/>
      <c r="I30" s="416">
        <f>+SUM(I28:J29)</f>
        <v>0</v>
      </c>
      <c r="J30" s="417"/>
      <c r="K30" s="35" t="s">
        <v>119</v>
      </c>
      <c r="L30" s="399"/>
      <c r="M30" s="400"/>
      <c r="N30" s="379" t="s">
        <v>109</v>
      </c>
      <c r="O30" s="380"/>
      <c r="P30" s="380"/>
      <c r="Q30" s="380"/>
      <c r="R30" s="380"/>
      <c r="S30" s="380"/>
      <c r="T30" s="377">
        <f>IF(施設使用願!P15=TRUE,見積書!$I$30,0)</f>
        <v>0</v>
      </c>
      <c r="U30" s="377"/>
      <c r="V30" s="376">
        <v>400</v>
      </c>
      <c r="W30" s="376"/>
      <c r="X30" s="376"/>
      <c r="Y30" s="376"/>
      <c r="Z30" s="376">
        <f t="shared" si="0"/>
        <v>0</v>
      </c>
      <c r="AA30" s="376"/>
      <c r="AB30" s="376"/>
      <c r="AC30" s="376"/>
      <c r="AD30" s="377"/>
      <c r="AE30" s="377"/>
      <c r="AF30" s="377"/>
      <c r="AG30" s="377"/>
      <c r="AH30" s="377"/>
      <c r="AI30" s="377"/>
      <c r="AJ30" s="377"/>
      <c r="AK30" s="377"/>
      <c r="AL30" s="377"/>
    </row>
    <row r="31" spans="2:38" ht="20.100000000000001" customHeight="1">
      <c r="B31" s="432"/>
      <c r="C31" s="433"/>
      <c r="D31" s="433"/>
      <c r="E31" s="433"/>
      <c r="F31" s="433"/>
      <c r="G31" s="433"/>
      <c r="H31" s="433"/>
      <c r="I31" s="433"/>
      <c r="J31" s="433"/>
      <c r="K31" s="434"/>
      <c r="L31" s="399"/>
      <c r="M31" s="400"/>
      <c r="N31" s="379" t="s">
        <v>110</v>
      </c>
      <c r="O31" s="380"/>
      <c r="P31" s="380"/>
      <c r="Q31" s="380"/>
      <c r="R31" s="380"/>
      <c r="S31" s="380"/>
      <c r="T31" s="377">
        <f>IF(施設使用願!R15=TRUE,見積書!$I$30,0)</f>
        <v>0</v>
      </c>
      <c r="U31" s="377"/>
      <c r="V31" s="376">
        <v>400</v>
      </c>
      <c r="W31" s="376"/>
      <c r="X31" s="376"/>
      <c r="Y31" s="376"/>
      <c r="Z31" s="376">
        <f t="shared" si="0"/>
        <v>0</v>
      </c>
      <c r="AA31" s="376"/>
      <c r="AB31" s="376"/>
      <c r="AC31" s="376"/>
      <c r="AD31" s="377"/>
      <c r="AE31" s="377"/>
      <c r="AF31" s="377"/>
      <c r="AG31" s="377"/>
      <c r="AH31" s="377"/>
      <c r="AI31" s="377"/>
      <c r="AJ31" s="377"/>
      <c r="AK31" s="377"/>
      <c r="AL31" s="377"/>
    </row>
    <row r="32" spans="2:38" ht="20.100000000000001" customHeight="1">
      <c r="B32" s="435"/>
      <c r="C32" s="436"/>
      <c r="D32" s="436"/>
      <c r="E32" s="436"/>
      <c r="F32" s="436"/>
      <c r="G32" s="436"/>
      <c r="H32" s="436"/>
      <c r="I32" s="436"/>
      <c r="J32" s="436"/>
      <c r="K32" s="437"/>
      <c r="L32" s="420"/>
      <c r="M32" s="421"/>
      <c r="N32" s="430" t="s">
        <v>111</v>
      </c>
      <c r="O32" s="431"/>
      <c r="P32" s="431"/>
      <c r="Q32" s="431"/>
      <c r="R32" s="431"/>
      <c r="S32" s="431"/>
      <c r="T32" s="377">
        <f>IF(施設使用願!T15=TRUE,見積書!$I$30,0)</f>
        <v>0</v>
      </c>
      <c r="U32" s="377"/>
      <c r="V32" s="440">
        <v>400</v>
      </c>
      <c r="W32" s="440"/>
      <c r="X32" s="440"/>
      <c r="Y32" s="440"/>
      <c r="Z32" s="440">
        <f t="shared" si="0"/>
        <v>0</v>
      </c>
      <c r="AA32" s="440"/>
      <c r="AB32" s="440"/>
      <c r="AC32" s="440"/>
      <c r="AD32" s="441"/>
      <c r="AE32" s="441"/>
      <c r="AF32" s="441"/>
      <c r="AG32" s="441"/>
      <c r="AH32" s="441"/>
      <c r="AI32" s="441"/>
      <c r="AJ32" s="441"/>
      <c r="AK32" s="441"/>
      <c r="AL32" s="441"/>
    </row>
    <row r="33" spans="2:42" ht="24" customHeight="1">
      <c r="B33" s="389" t="s">
        <v>122</v>
      </c>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75">
        <f>+SUM(Z23:AC32)</f>
        <v>0</v>
      </c>
      <c r="AA33" s="447"/>
      <c r="AB33" s="447"/>
      <c r="AC33" s="447"/>
      <c r="AD33" s="389"/>
      <c r="AE33" s="389"/>
      <c r="AF33" s="389"/>
      <c r="AG33" s="389"/>
      <c r="AH33" s="389"/>
      <c r="AI33" s="389"/>
      <c r="AJ33" s="389"/>
      <c r="AK33" s="389"/>
      <c r="AL33" s="389"/>
    </row>
    <row r="34" spans="2:42" ht="24" customHeight="1" thickBot="1">
      <c r="B34" s="443" t="s">
        <v>123</v>
      </c>
      <c r="C34" s="443"/>
      <c r="D34" s="443"/>
      <c r="E34" s="443"/>
      <c r="F34" s="443"/>
      <c r="G34" s="443"/>
      <c r="H34" s="443"/>
      <c r="I34" s="443"/>
      <c r="J34" s="443"/>
      <c r="K34" s="443"/>
      <c r="L34" s="443"/>
      <c r="M34" s="443"/>
      <c r="N34" s="443"/>
      <c r="O34" s="443"/>
      <c r="P34" s="443"/>
      <c r="Q34" s="443"/>
      <c r="R34" s="443"/>
      <c r="S34" s="443"/>
      <c r="T34" s="443"/>
      <c r="U34" s="443"/>
      <c r="V34" s="446">
        <v>0.1</v>
      </c>
      <c r="W34" s="446"/>
      <c r="X34" s="446"/>
      <c r="Y34" s="446"/>
      <c r="Z34" s="445">
        <f>+Z33*V34</f>
        <v>0</v>
      </c>
      <c r="AA34" s="445"/>
      <c r="AB34" s="445"/>
      <c r="AC34" s="445"/>
      <c r="AD34" s="443"/>
      <c r="AE34" s="443"/>
      <c r="AF34" s="443"/>
      <c r="AG34" s="443"/>
      <c r="AH34" s="443"/>
      <c r="AI34" s="443"/>
      <c r="AJ34" s="443"/>
      <c r="AK34" s="443"/>
      <c r="AL34" s="443"/>
    </row>
    <row r="35" spans="2:42" ht="24" customHeight="1" thickTop="1">
      <c r="B35" s="442" t="s">
        <v>117</v>
      </c>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4">
        <f>+Z33+Z34</f>
        <v>0</v>
      </c>
      <c r="AA35" s="444"/>
      <c r="AB35" s="444"/>
      <c r="AC35" s="444"/>
      <c r="AD35" s="442"/>
      <c r="AE35" s="442"/>
      <c r="AF35" s="442"/>
      <c r="AG35" s="442"/>
      <c r="AH35" s="442"/>
      <c r="AI35" s="442"/>
      <c r="AJ35" s="442"/>
      <c r="AK35" s="442"/>
      <c r="AL35" s="442"/>
    </row>
    <row r="36" spans="2:42">
      <c r="B36" s="406" t="s">
        <v>140</v>
      </c>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N36"/>
      <c r="AO36"/>
      <c r="AP36"/>
    </row>
    <row r="37" spans="2:42">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N37"/>
      <c r="AO37"/>
      <c r="AP37"/>
    </row>
    <row r="38" spans="2:42" ht="13.5">
      <c r="B38" s="407" t="s">
        <v>192</v>
      </c>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row>
    <row r="39" spans="2:42" ht="3.95" customHeight="1" thickBot="1">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row>
    <row r="40" spans="2:42">
      <c r="Z40" s="408" t="s">
        <v>193</v>
      </c>
      <c r="AA40" s="409"/>
      <c r="AB40" s="409"/>
      <c r="AC40" s="409"/>
      <c r="AD40" s="409"/>
      <c r="AE40" s="409"/>
      <c r="AF40" s="409"/>
      <c r="AG40" s="409"/>
      <c r="AH40" s="409"/>
      <c r="AI40" s="409"/>
      <c r="AJ40" s="409"/>
      <c r="AK40" s="409"/>
      <c r="AL40" s="410"/>
    </row>
    <row r="41" spans="2:42">
      <c r="Z41" s="411" t="s">
        <v>197</v>
      </c>
      <c r="AA41" s="384"/>
      <c r="AB41" s="384"/>
      <c r="AC41" s="384"/>
      <c r="AD41" s="384"/>
      <c r="AE41" s="384"/>
      <c r="AF41" s="384"/>
      <c r="AG41" s="384"/>
      <c r="AH41" s="384"/>
      <c r="AI41" s="384"/>
      <c r="AJ41" s="384"/>
      <c r="AK41" s="384"/>
      <c r="AL41" s="412"/>
    </row>
    <row r="42" spans="2:42">
      <c r="Z42" s="413" t="s">
        <v>194</v>
      </c>
      <c r="AA42" s="414"/>
      <c r="AB42" s="414"/>
      <c r="AC42" s="414"/>
      <c r="AD42" s="414"/>
      <c r="AE42" s="414"/>
      <c r="AF42" s="414"/>
      <c r="AG42" s="414"/>
      <c r="AH42" s="414"/>
      <c r="AI42" s="414"/>
      <c r="AJ42" s="414"/>
      <c r="AK42" s="414"/>
      <c r="AL42" s="415"/>
    </row>
    <row r="43" spans="2:42">
      <c r="Z43" s="413" t="s">
        <v>195</v>
      </c>
      <c r="AA43" s="414"/>
      <c r="AB43" s="414"/>
      <c r="AC43" s="414"/>
      <c r="AD43" s="414"/>
      <c r="AE43" s="414"/>
      <c r="AF43" s="414"/>
      <c r="AG43" s="414"/>
      <c r="AH43" s="414"/>
      <c r="AI43" s="414"/>
      <c r="AJ43" s="414"/>
      <c r="AK43" s="414"/>
      <c r="AL43" s="415"/>
    </row>
    <row r="44" spans="2:42">
      <c r="Z44" s="413" t="s">
        <v>196</v>
      </c>
      <c r="AA44" s="414"/>
      <c r="AB44" s="414"/>
      <c r="AC44" s="414"/>
      <c r="AD44" s="414"/>
      <c r="AE44" s="414"/>
      <c r="AF44" s="414"/>
      <c r="AG44" s="414"/>
      <c r="AH44" s="414"/>
      <c r="AI44" s="414"/>
      <c r="AJ44" s="414"/>
      <c r="AK44" s="414"/>
      <c r="AL44" s="415"/>
    </row>
    <row r="45" spans="2:42" ht="12.75" thickBot="1">
      <c r="Z45" s="403" t="s">
        <v>198</v>
      </c>
      <c r="AA45" s="404"/>
      <c r="AB45" s="404"/>
      <c r="AC45" s="404"/>
      <c r="AD45" s="404"/>
      <c r="AE45" s="404"/>
      <c r="AF45" s="404"/>
      <c r="AG45" s="404"/>
      <c r="AH45" s="404"/>
      <c r="AI45" s="404"/>
      <c r="AJ45" s="404"/>
      <c r="AK45" s="404"/>
      <c r="AL45" s="405"/>
    </row>
  </sheetData>
  <mergeCells count="101">
    <mergeCell ref="Z44:AL44"/>
    <mergeCell ref="T30:U30"/>
    <mergeCell ref="V30:Y30"/>
    <mergeCell ref="Z30:AC30"/>
    <mergeCell ref="AD29:AL29"/>
    <mergeCell ref="AD30:AL30"/>
    <mergeCell ref="AD25:AL25"/>
    <mergeCell ref="Z32:AC32"/>
    <mergeCell ref="AD32:AL32"/>
    <mergeCell ref="V35:Y35"/>
    <mergeCell ref="B35:U35"/>
    <mergeCell ref="AD33:AL33"/>
    <mergeCell ref="AD34:AL34"/>
    <mergeCell ref="AD35:AL35"/>
    <mergeCell ref="Z35:AC35"/>
    <mergeCell ref="B34:U34"/>
    <mergeCell ref="Z34:AC34"/>
    <mergeCell ref="V34:Y34"/>
    <mergeCell ref="Z33:AC33"/>
    <mergeCell ref="V33:Y33"/>
    <mergeCell ref="B33:U33"/>
    <mergeCell ref="V31:Y31"/>
    <mergeCell ref="V32:Y32"/>
    <mergeCell ref="Z45:AL45"/>
    <mergeCell ref="B36:AL36"/>
    <mergeCell ref="B38:AL38"/>
    <mergeCell ref="Z40:AL40"/>
    <mergeCell ref="Z41:AL41"/>
    <mergeCell ref="Z42:AL42"/>
    <mergeCell ref="Z43:AL43"/>
    <mergeCell ref="I30:J30"/>
    <mergeCell ref="N30:S30"/>
    <mergeCell ref="B30:H30"/>
    <mergeCell ref="L25:M32"/>
    <mergeCell ref="I29:J29"/>
    <mergeCell ref="C26:K26"/>
    <mergeCell ref="I28:J28"/>
    <mergeCell ref="B28:H28"/>
    <mergeCell ref="B25:K25"/>
    <mergeCell ref="N29:S29"/>
    <mergeCell ref="T27:U27"/>
    <mergeCell ref="N32:S32"/>
    <mergeCell ref="T32:U32"/>
    <mergeCell ref="B31:K32"/>
    <mergeCell ref="T31:U31"/>
    <mergeCell ref="N31:S31"/>
    <mergeCell ref="B29:H29"/>
    <mergeCell ref="B2:AL2"/>
    <mergeCell ref="AE4:AF4"/>
    <mergeCell ref="Z9:AL9"/>
    <mergeCell ref="Z10:AL10"/>
    <mergeCell ref="Z11:AL11"/>
    <mergeCell ref="Z12:AL12"/>
    <mergeCell ref="Z21:AC22"/>
    <mergeCell ref="AD21:AL22"/>
    <mergeCell ref="AD23:AL23"/>
    <mergeCell ref="D6:AL6"/>
    <mergeCell ref="E7:AL7"/>
    <mergeCell ref="B19:AL19"/>
    <mergeCell ref="B15:AL15"/>
    <mergeCell ref="B16:AL16"/>
    <mergeCell ref="L21:S22"/>
    <mergeCell ref="B21:K22"/>
    <mergeCell ref="V21:Y22"/>
    <mergeCell ref="V23:Y23"/>
    <mergeCell ref="T21:U22"/>
    <mergeCell ref="T23:U23"/>
    <mergeCell ref="B23:K23"/>
    <mergeCell ref="N23:S23"/>
    <mergeCell ref="L23:M24"/>
    <mergeCell ref="C24:K24"/>
    <mergeCell ref="AD27:AL27"/>
    <mergeCell ref="AD28:AL28"/>
    <mergeCell ref="AD31:AL31"/>
    <mergeCell ref="Z31:AC31"/>
    <mergeCell ref="N24:S24"/>
    <mergeCell ref="N25:S25"/>
    <mergeCell ref="N26:S26"/>
    <mergeCell ref="N27:S27"/>
    <mergeCell ref="N28:S28"/>
    <mergeCell ref="Z26:AC26"/>
    <mergeCell ref="Z27:AC27"/>
    <mergeCell ref="Z28:AC28"/>
    <mergeCell ref="Z29:AC29"/>
    <mergeCell ref="V27:Y27"/>
    <mergeCell ref="V28:Y28"/>
    <mergeCell ref="V29:Y29"/>
    <mergeCell ref="V24:Y24"/>
    <mergeCell ref="V25:Y25"/>
    <mergeCell ref="T26:U26"/>
    <mergeCell ref="T28:U28"/>
    <mergeCell ref="T29:U29"/>
    <mergeCell ref="Z23:AC23"/>
    <mergeCell ref="Z24:AC24"/>
    <mergeCell ref="Z25:AC25"/>
    <mergeCell ref="T24:U24"/>
    <mergeCell ref="T25:U25"/>
    <mergeCell ref="V26:Y26"/>
    <mergeCell ref="AD24:AL24"/>
    <mergeCell ref="Z13:AL13"/>
    <mergeCell ref="AD26:AL26"/>
  </mergeCells>
  <phoneticPr fontId="1"/>
  <dataValidations count="1">
    <dataValidation type="list" allowBlank="1" showInputMessage="1" showErrorMessage="1" sqref="AE4" xr:uid="{00000000-0002-0000-0300-000000000000}">
      <formula1>"平成,令和,西暦"</formula1>
    </dataValidation>
  </dataValidations>
  <pageMargins left="0.78740157480314965" right="0.39370078740157483" top="0.70866141732283472" bottom="0.70866141732283472" header="0.31496062992125984" footer="0.31496062992125984"/>
  <pageSetup paperSize="9" orientation="portrait" r:id="rId1"/>
  <headerFooter>
    <oddFooter>&amp;RVer.2.1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P53"/>
  <sheetViews>
    <sheetView showGridLines="0" zoomScaleNormal="100" workbookViewId="0">
      <selection activeCell="AO36" sqref="AO36"/>
    </sheetView>
  </sheetViews>
  <sheetFormatPr defaultRowHeight="12"/>
  <cols>
    <col min="1" max="38" width="2.7109375" customWidth="1"/>
    <col min="39" max="39" width="8.28515625" bestFit="1" customWidth="1"/>
    <col min="40" max="42" width="9.140625" style="60"/>
  </cols>
  <sheetData>
    <row r="2" spans="2:38" ht="25.5">
      <c r="B2" s="383" t="s">
        <v>138</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2:38" ht="7.5" customHeight="1">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2:38">
      <c r="AE4" s="135" t="str">
        <f ca="1">+施設使用願!D43</f>
        <v>令和</v>
      </c>
      <c r="AF4" s="135"/>
      <c r="AG4" s="53" t="str">
        <f>IF(施設使用願!F43="","",施設使用願!F43)</f>
        <v/>
      </c>
      <c r="AH4" s="53" t="s">
        <v>22</v>
      </c>
      <c r="AI4" s="53">
        <v>2</v>
      </c>
      <c r="AJ4" s="53" t="s">
        <v>23</v>
      </c>
      <c r="AK4" s="53">
        <v>5</v>
      </c>
      <c r="AL4" s="53" t="s">
        <v>24</v>
      </c>
    </row>
    <row r="5" spans="2:38" ht="7.5" customHeight="1"/>
    <row r="6" spans="2:38" ht="20.100000000000001" customHeight="1">
      <c r="D6" s="390" t="str">
        <f>IF(施設使用願!E47="","",IF(施設使用願!T50="",施設使用願!E47,施設使用願!T50))</f>
        <v/>
      </c>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row>
    <row r="7" spans="2:38" ht="20.100000000000001" customHeight="1">
      <c r="D7" s="62"/>
      <c r="E7" s="391" t="str">
        <f>+IF(施設使用願!T51="",施設使用願!E49 &amp; "　様",施設使用願!T51 &amp;" 様")</f>
        <v>　様</v>
      </c>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row>
    <row r="9" spans="2:38">
      <c r="Z9" s="384" t="s">
        <v>97</v>
      </c>
      <c r="AA9" s="384"/>
      <c r="AB9" s="384"/>
      <c r="AC9" s="384"/>
      <c r="AD9" s="384"/>
      <c r="AE9" s="384"/>
      <c r="AF9" s="384"/>
      <c r="AG9" s="384"/>
      <c r="AH9" s="384"/>
      <c r="AI9" s="384"/>
      <c r="AJ9" s="384"/>
      <c r="AK9" s="384"/>
      <c r="AL9" s="384"/>
    </row>
    <row r="10" spans="2:38">
      <c r="Z10" s="185" t="s">
        <v>199</v>
      </c>
      <c r="AA10" s="185"/>
      <c r="AB10" s="185"/>
      <c r="AC10" s="185"/>
      <c r="AD10" s="185"/>
      <c r="AE10" s="185"/>
      <c r="AF10" s="185"/>
      <c r="AG10" s="185"/>
      <c r="AH10" s="185"/>
      <c r="AI10" s="185"/>
      <c r="AJ10" s="185"/>
      <c r="AK10" s="185"/>
      <c r="AL10" s="185"/>
    </row>
    <row r="11" spans="2:38" ht="14.25">
      <c r="Z11" s="385" t="s">
        <v>200</v>
      </c>
      <c r="AA11" s="385"/>
      <c r="AB11" s="385"/>
      <c r="AC11" s="385"/>
      <c r="AD11" s="385"/>
      <c r="AE11" s="385"/>
      <c r="AF11" s="385"/>
      <c r="AG11" s="385"/>
      <c r="AH11" s="385"/>
      <c r="AI11" s="385"/>
      <c r="AJ11" s="385"/>
      <c r="AK11" s="385"/>
      <c r="AL11" s="385"/>
    </row>
    <row r="12" spans="2:38">
      <c r="Z12" s="386" t="s">
        <v>201</v>
      </c>
      <c r="AA12" s="386"/>
      <c r="AB12" s="386"/>
      <c r="AC12" s="386"/>
      <c r="AD12" s="386"/>
      <c r="AE12" s="386"/>
      <c r="AF12" s="386"/>
      <c r="AG12" s="386"/>
      <c r="AH12" s="386"/>
      <c r="AI12" s="386"/>
      <c r="AJ12" s="386"/>
      <c r="AK12" s="386"/>
      <c r="AL12" s="386"/>
    </row>
    <row r="13" spans="2:38" ht="13.5">
      <c r="Z13" s="378" t="s">
        <v>202</v>
      </c>
      <c r="AA13" s="378"/>
      <c r="AB13" s="378"/>
      <c r="AC13" s="378"/>
      <c r="AD13" s="378"/>
      <c r="AE13" s="378"/>
      <c r="AF13" s="378"/>
      <c r="AG13" s="378"/>
      <c r="AH13" s="378"/>
      <c r="AI13" s="378"/>
      <c r="AJ13" s="378"/>
      <c r="AK13" s="378"/>
      <c r="AL13" s="378"/>
    </row>
    <row r="14" spans="2:38">
      <c r="Z14" s="386" t="s">
        <v>191</v>
      </c>
      <c r="AA14" s="386"/>
      <c r="AB14" s="386"/>
      <c r="AC14" s="386"/>
      <c r="AD14" s="386"/>
      <c r="AE14" s="386"/>
      <c r="AF14" s="386"/>
      <c r="AG14" s="386"/>
      <c r="AH14" s="386"/>
      <c r="AI14" s="386"/>
      <c r="AJ14" s="386"/>
      <c r="AK14" s="386"/>
      <c r="AL14" s="386"/>
    </row>
    <row r="15" spans="2:38" ht="6" customHeight="1"/>
    <row r="16" spans="2:38" ht="13.5">
      <c r="B16" s="152" t="s">
        <v>139</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row>
    <row r="17" spans="2:39" ht="13.5">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row>
    <row r="18" spans="2:39" s="60" customFormat="1" ht="13.5">
      <c r="B18" s="180" t="s">
        <v>4</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row>
    <row r="19" spans="2:39" s="60" customFormat="1" ht="13.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row>
    <row r="20" spans="2:39" s="60" customFormat="1">
      <c r="B20" s="388" t="s">
        <v>101</v>
      </c>
      <c r="C20" s="388"/>
      <c r="D20" s="388"/>
      <c r="E20" s="388"/>
      <c r="F20" s="388"/>
      <c r="G20" s="388"/>
      <c r="H20" s="388"/>
      <c r="I20" s="388"/>
      <c r="J20" s="388"/>
      <c r="K20" s="388"/>
      <c r="L20" s="388" t="s">
        <v>100</v>
      </c>
      <c r="M20" s="388"/>
      <c r="N20" s="388"/>
      <c r="O20" s="388"/>
      <c r="P20" s="388"/>
      <c r="Q20" s="388"/>
      <c r="R20" s="388"/>
      <c r="S20" s="388"/>
      <c r="T20" s="387" t="s">
        <v>112</v>
      </c>
      <c r="U20" s="388"/>
      <c r="V20" s="387" t="s">
        <v>116</v>
      </c>
      <c r="W20" s="388"/>
      <c r="X20" s="388"/>
      <c r="Y20" s="388"/>
      <c r="Z20" s="387" t="s">
        <v>118</v>
      </c>
      <c r="AA20" s="388"/>
      <c r="AB20" s="388"/>
      <c r="AC20" s="388"/>
      <c r="AD20" s="388" t="s">
        <v>113</v>
      </c>
      <c r="AE20" s="388"/>
      <c r="AF20" s="388"/>
      <c r="AG20" s="388"/>
      <c r="AH20" s="388"/>
      <c r="AI20" s="388"/>
      <c r="AJ20" s="388"/>
      <c r="AK20" s="388"/>
      <c r="AL20" s="388"/>
      <c r="AM20"/>
    </row>
    <row r="21" spans="2:39" s="60" customFormat="1">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row>
    <row r="22" spans="2:39" s="60" customFormat="1" ht="20.100000000000001" customHeight="1">
      <c r="B22" s="392" t="s">
        <v>103</v>
      </c>
      <c r="C22" s="393"/>
      <c r="D22" s="393"/>
      <c r="E22" s="393"/>
      <c r="F22" s="393"/>
      <c r="G22" s="393"/>
      <c r="H22" s="393"/>
      <c r="I22" s="393"/>
      <c r="J22" s="393"/>
      <c r="K22" s="394"/>
      <c r="L22" s="397" t="s">
        <v>104</v>
      </c>
      <c r="M22" s="398"/>
      <c r="N22" s="395" t="s">
        <v>9</v>
      </c>
      <c r="O22" s="396"/>
      <c r="P22" s="396"/>
      <c r="Q22" s="396"/>
      <c r="R22" s="396"/>
      <c r="S22" s="396"/>
      <c r="T22" s="389">
        <f>IF(施設使用願!J12=TRUE,請求書!$I$29,0)</f>
        <v>0</v>
      </c>
      <c r="U22" s="389"/>
      <c r="V22" s="375">
        <v>3500</v>
      </c>
      <c r="W22" s="375"/>
      <c r="X22" s="375"/>
      <c r="Y22" s="375"/>
      <c r="Z22" s="375">
        <f>+T22*V22</f>
        <v>0</v>
      </c>
      <c r="AA22" s="375"/>
      <c r="AB22" s="375"/>
      <c r="AC22" s="375"/>
      <c r="AD22" s="389"/>
      <c r="AE22" s="389"/>
      <c r="AF22" s="389"/>
      <c r="AG22" s="389"/>
      <c r="AH22" s="389"/>
      <c r="AI22" s="389"/>
      <c r="AJ22" s="389"/>
      <c r="AK22" s="389"/>
      <c r="AL22" s="389"/>
      <c r="AM22"/>
    </row>
    <row r="23" spans="2:39" s="60" customFormat="1" ht="20.100000000000001" customHeight="1">
      <c r="B23" s="31"/>
      <c r="C23" s="401" t="str">
        <f>+IF(施設使用願!N17="","",DATE(施設使用願!AN17,施設使用願!Q17,施設使用願!S17)+TIME(施設使用願!X17,施設使用願!Z17,0))</f>
        <v/>
      </c>
      <c r="D23" s="401"/>
      <c r="E23" s="401"/>
      <c r="F23" s="401"/>
      <c r="G23" s="401"/>
      <c r="H23" s="401"/>
      <c r="I23" s="401"/>
      <c r="J23" s="401"/>
      <c r="K23" s="402"/>
      <c r="L23" s="399"/>
      <c r="M23" s="400"/>
      <c r="N23" s="379" t="s">
        <v>10</v>
      </c>
      <c r="O23" s="380"/>
      <c r="P23" s="380"/>
      <c r="Q23" s="380"/>
      <c r="R23" s="380"/>
      <c r="S23" s="380"/>
      <c r="T23" s="377">
        <f>IF(施設使用願!P12=TRUE,請求書!$I$29,0)</f>
        <v>0</v>
      </c>
      <c r="U23" s="377"/>
      <c r="V23" s="376">
        <v>3500</v>
      </c>
      <c r="W23" s="376"/>
      <c r="X23" s="376"/>
      <c r="Y23" s="376"/>
      <c r="Z23" s="376">
        <f t="shared" ref="Z23:Z31" si="0">+T23*V23</f>
        <v>0</v>
      </c>
      <c r="AA23" s="376"/>
      <c r="AB23" s="376"/>
      <c r="AC23" s="376"/>
      <c r="AD23" s="377"/>
      <c r="AE23" s="377"/>
      <c r="AF23" s="377"/>
      <c r="AG23" s="377"/>
      <c r="AH23" s="377"/>
      <c r="AI23" s="377"/>
      <c r="AJ23" s="377"/>
      <c r="AK23" s="377"/>
      <c r="AL23" s="377"/>
      <c r="AM23"/>
    </row>
    <row r="24" spans="2:39" s="60" customFormat="1" ht="20.100000000000001" customHeight="1">
      <c r="B24" s="427" t="s">
        <v>102</v>
      </c>
      <c r="C24" s="428"/>
      <c r="D24" s="428"/>
      <c r="E24" s="428"/>
      <c r="F24" s="428"/>
      <c r="G24" s="428"/>
      <c r="H24" s="428"/>
      <c r="I24" s="428"/>
      <c r="J24" s="428"/>
      <c r="K24" s="429"/>
      <c r="L24" s="399" t="s">
        <v>105</v>
      </c>
      <c r="M24" s="400"/>
      <c r="N24" s="381" t="s">
        <v>8</v>
      </c>
      <c r="O24" s="382"/>
      <c r="P24" s="382"/>
      <c r="Q24" s="382"/>
      <c r="R24" s="382"/>
      <c r="S24" s="382"/>
      <c r="T24" s="377">
        <f>IF(施設使用願!J13=TRUE,請求書!$I$29,0)</f>
        <v>0</v>
      </c>
      <c r="U24" s="377"/>
      <c r="V24" s="376">
        <v>6500</v>
      </c>
      <c r="W24" s="376"/>
      <c r="X24" s="376"/>
      <c r="Y24" s="376"/>
      <c r="Z24" s="376">
        <f t="shared" si="0"/>
        <v>0</v>
      </c>
      <c r="AA24" s="376"/>
      <c r="AB24" s="376"/>
      <c r="AC24" s="376"/>
      <c r="AD24" s="377"/>
      <c r="AE24" s="377"/>
      <c r="AF24" s="377"/>
      <c r="AG24" s="377"/>
      <c r="AH24" s="377"/>
      <c r="AI24" s="377"/>
      <c r="AJ24" s="377"/>
      <c r="AK24" s="377"/>
      <c r="AL24" s="377"/>
      <c r="AM24"/>
    </row>
    <row r="25" spans="2:39" s="60" customFormat="1" ht="20.100000000000001" customHeight="1">
      <c r="B25" s="31"/>
      <c r="C25" s="401" t="str">
        <f>+IF(施設使用願!N18="","",DATE(施設使用願!AN18,施設使用願!Q18,施設使用願!S18)+TIME(施設使用願!X18,施設使用願!Z18,0))</f>
        <v/>
      </c>
      <c r="D25" s="401"/>
      <c r="E25" s="401"/>
      <c r="F25" s="401"/>
      <c r="G25" s="401"/>
      <c r="H25" s="401"/>
      <c r="I25" s="401"/>
      <c r="J25" s="401"/>
      <c r="K25" s="402"/>
      <c r="L25" s="399"/>
      <c r="M25" s="400"/>
      <c r="N25" s="379" t="s">
        <v>11</v>
      </c>
      <c r="O25" s="380"/>
      <c r="P25" s="380"/>
      <c r="Q25" s="380"/>
      <c r="R25" s="380"/>
      <c r="S25" s="380"/>
      <c r="T25" s="377">
        <f>IF(施設使用願!P13=TRUE,請求書!$I$29,0)</f>
        <v>0</v>
      </c>
      <c r="U25" s="377"/>
      <c r="V25" s="376">
        <v>800</v>
      </c>
      <c r="W25" s="376"/>
      <c r="X25" s="376"/>
      <c r="Y25" s="376"/>
      <c r="Z25" s="376">
        <f t="shared" si="0"/>
        <v>0</v>
      </c>
      <c r="AA25" s="376"/>
      <c r="AB25" s="376"/>
      <c r="AC25" s="376"/>
      <c r="AD25" s="377"/>
      <c r="AE25" s="377"/>
      <c r="AF25" s="377"/>
      <c r="AG25" s="377"/>
      <c r="AH25" s="377"/>
      <c r="AI25" s="377"/>
      <c r="AJ25" s="377"/>
      <c r="AK25" s="377"/>
      <c r="AL25" s="377"/>
      <c r="AM25"/>
    </row>
    <row r="26" spans="2:39" s="60" customFormat="1" ht="20.100000000000001" customHeight="1">
      <c r="B26" s="31"/>
      <c r="C26"/>
      <c r="D26"/>
      <c r="E26"/>
      <c r="F26"/>
      <c r="G26"/>
      <c r="H26"/>
      <c r="I26"/>
      <c r="J26"/>
      <c r="K26" s="32"/>
      <c r="L26" s="399"/>
      <c r="M26" s="400"/>
      <c r="N26" s="379" t="s">
        <v>106</v>
      </c>
      <c r="O26" s="380"/>
      <c r="P26" s="380"/>
      <c r="Q26" s="380"/>
      <c r="R26" s="380"/>
      <c r="S26" s="380"/>
      <c r="T26" s="377">
        <f>IF(施設使用願!P14=TRUE,請求書!$I$29,0)</f>
        <v>0</v>
      </c>
      <c r="U26" s="377"/>
      <c r="V26" s="376">
        <v>400</v>
      </c>
      <c r="W26" s="376"/>
      <c r="X26" s="376"/>
      <c r="Y26" s="376"/>
      <c r="Z26" s="376">
        <f t="shared" si="0"/>
        <v>0</v>
      </c>
      <c r="AA26" s="376"/>
      <c r="AB26" s="376"/>
      <c r="AC26" s="376"/>
      <c r="AD26" s="377"/>
      <c r="AE26" s="377"/>
      <c r="AF26" s="377"/>
      <c r="AG26" s="377"/>
      <c r="AH26" s="377"/>
      <c r="AI26" s="377"/>
      <c r="AJ26" s="377"/>
      <c r="AK26" s="377"/>
      <c r="AL26" s="377"/>
      <c r="AM26"/>
    </row>
    <row r="27" spans="2:39" s="60" customFormat="1" ht="20.100000000000001" customHeight="1">
      <c r="B27" s="425" t="s">
        <v>121</v>
      </c>
      <c r="C27" s="426"/>
      <c r="D27" s="426"/>
      <c r="E27" s="426"/>
      <c r="F27" s="426"/>
      <c r="G27" s="426"/>
      <c r="H27" s="426"/>
      <c r="I27" s="423" t="str">
        <f>IFERROR(INT((C25-C23)*24)+IF(MINUTE(C25-C23)&gt;0,1,0),"")</f>
        <v/>
      </c>
      <c r="J27" s="424" ph="1"/>
      <c r="K27" s="33" t="s">
        <v>114</v>
      </c>
      <c r="L27" s="399"/>
      <c r="M27" s="400"/>
      <c r="N27" s="379" t="s">
        <v>107</v>
      </c>
      <c r="O27" s="380"/>
      <c r="P27" s="380"/>
      <c r="Q27" s="380"/>
      <c r="R27" s="380"/>
      <c r="S27" s="380"/>
      <c r="T27" s="377">
        <f>IF(施設使用願!R14=TRUE,請求書!$I$29,0)</f>
        <v>0</v>
      </c>
      <c r="U27" s="377"/>
      <c r="V27" s="376">
        <v>400</v>
      </c>
      <c r="W27" s="376"/>
      <c r="X27" s="376"/>
      <c r="Y27" s="376"/>
      <c r="Z27" s="376">
        <f t="shared" si="0"/>
        <v>0</v>
      </c>
      <c r="AA27" s="376"/>
      <c r="AB27" s="376"/>
      <c r="AC27" s="376"/>
      <c r="AD27" s="377"/>
      <c r="AE27" s="377"/>
      <c r="AF27" s="377"/>
      <c r="AG27" s="377"/>
      <c r="AH27" s="377"/>
      <c r="AI27" s="377"/>
      <c r="AJ27" s="377"/>
      <c r="AK27" s="377"/>
      <c r="AL27" s="377"/>
      <c r="AM27"/>
    </row>
    <row r="28" spans="2:39" s="60" customFormat="1" ht="20.100000000000001" customHeight="1" thickBot="1">
      <c r="B28" s="438" t="s">
        <v>120</v>
      </c>
      <c r="C28" s="439"/>
      <c r="D28" s="439"/>
      <c r="E28" s="439"/>
      <c r="F28" s="439"/>
      <c r="G28" s="439"/>
      <c r="H28" s="439"/>
      <c r="I28" s="422" t="str">
        <f>IFERROR(IF(DAY(C25)-DAY(C23)=0,IF(AND(HOUR(C23)&lt;=12,HOUR(C25)&gt;=13),-1,0),IF(HOUR(C23)&lt;=12,-1,0)*(DAY(C25)-DAY(C23))+IF(HOUR(C25)&gt;=13,-1,0)*(DAY(C25)-DAY(C23))),"")</f>
        <v/>
      </c>
      <c r="J28" s="406"/>
      <c r="K28" s="34" t="s">
        <v>119</v>
      </c>
      <c r="L28" s="399"/>
      <c r="M28" s="400"/>
      <c r="N28" s="379" t="s">
        <v>108</v>
      </c>
      <c r="O28" s="380"/>
      <c r="P28" s="380"/>
      <c r="Q28" s="380"/>
      <c r="R28" s="380"/>
      <c r="S28" s="380"/>
      <c r="T28" s="377">
        <f>IF(施設使用願!T14=TRUE,請求書!$I$29,0)</f>
        <v>0</v>
      </c>
      <c r="U28" s="377"/>
      <c r="V28" s="376">
        <v>400</v>
      </c>
      <c r="W28" s="376"/>
      <c r="X28" s="376"/>
      <c r="Y28" s="376"/>
      <c r="Z28" s="376">
        <f t="shared" si="0"/>
        <v>0</v>
      </c>
      <c r="AA28" s="376"/>
      <c r="AB28" s="376"/>
      <c r="AC28" s="376"/>
      <c r="AD28" s="377"/>
      <c r="AE28" s="377"/>
      <c r="AF28" s="377"/>
      <c r="AG28" s="377"/>
      <c r="AH28" s="377"/>
      <c r="AI28" s="377"/>
      <c r="AJ28" s="377"/>
      <c r="AK28" s="377"/>
      <c r="AL28" s="377"/>
      <c r="AM28"/>
    </row>
    <row r="29" spans="2:39" s="60" customFormat="1" ht="20.100000000000001" customHeight="1" thickTop="1">
      <c r="B29" s="418" t="s">
        <v>115</v>
      </c>
      <c r="C29" s="419"/>
      <c r="D29" s="419"/>
      <c r="E29" s="419"/>
      <c r="F29" s="419"/>
      <c r="G29" s="419"/>
      <c r="H29" s="419"/>
      <c r="I29" s="416">
        <f>+SUM(I27:J28)</f>
        <v>0</v>
      </c>
      <c r="J29" s="417"/>
      <c r="K29" s="35" t="s">
        <v>119</v>
      </c>
      <c r="L29" s="399"/>
      <c r="M29" s="400"/>
      <c r="N29" s="379" t="s">
        <v>109</v>
      </c>
      <c r="O29" s="380"/>
      <c r="P29" s="380"/>
      <c r="Q29" s="380"/>
      <c r="R29" s="380"/>
      <c r="S29" s="380"/>
      <c r="T29" s="377">
        <f>IF(施設使用願!P15=TRUE,請求書!$I$29,0)</f>
        <v>0</v>
      </c>
      <c r="U29" s="377"/>
      <c r="V29" s="376">
        <v>400</v>
      </c>
      <c r="W29" s="376"/>
      <c r="X29" s="376"/>
      <c r="Y29" s="376"/>
      <c r="Z29" s="376">
        <f t="shared" si="0"/>
        <v>0</v>
      </c>
      <c r="AA29" s="376"/>
      <c r="AB29" s="376"/>
      <c r="AC29" s="376"/>
      <c r="AD29" s="377"/>
      <c r="AE29" s="377"/>
      <c r="AF29" s="377"/>
      <c r="AG29" s="377"/>
      <c r="AH29" s="377"/>
      <c r="AI29" s="377"/>
      <c r="AJ29" s="377"/>
      <c r="AK29" s="377"/>
      <c r="AL29" s="377"/>
      <c r="AM29"/>
    </row>
    <row r="30" spans="2:39" s="60" customFormat="1" ht="20.100000000000001" customHeight="1">
      <c r="B30" s="432"/>
      <c r="C30" s="433"/>
      <c r="D30" s="433"/>
      <c r="E30" s="433"/>
      <c r="F30" s="433"/>
      <c r="G30" s="433"/>
      <c r="H30" s="433"/>
      <c r="I30" s="433"/>
      <c r="J30" s="433"/>
      <c r="K30" s="434"/>
      <c r="L30" s="399"/>
      <c r="M30" s="400"/>
      <c r="N30" s="379" t="s">
        <v>110</v>
      </c>
      <c r="O30" s="380"/>
      <c r="P30" s="380"/>
      <c r="Q30" s="380"/>
      <c r="R30" s="380"/>
      <c r="S30" s="380"/>
      <c r="T30" s="377">
        <f>IF(施設使用願!R15=TRUE,請求書!$I$29,0)</f>
        <v>0</v>
      </c>
      <c r="U30" s="377"/>
      <c r="V30" s="376">
        <v>400</v>
      </c>
      <c r="W30" s="376"/>
      <c r="X30" s="376"/>
      <c r="Y30" s="376"/>
      <c r="Z30" s="376">
        <f t="shared" si="0"/>
        <v>0</v>
      </c>
      <c r="AA30" s="376"/>
      <c r="AB30" s="376"/>
      <c r="AC30" s="376"/>
      <c r="AD30" s="377"/>
      <c r="AE30" s="377"/>
      <c r="AF30" s="377"/>
      <c r="AG30" s="377"/>
      <c r="AH30" s="377"/>
      <c r="AI30" s="377"/>
      <c r="AJ30" s="377"/>
      <c r="AK30" s="377"/>
      <c r="AL30" s="377"/>
      <c r="AM30"/>
    </row>
    <row r="31" spans="2:39" s="60" customFormat="1" ht="20.100000000000001" customHeight="1">
      <c r="B31" s="435"/>
      <c r="C31" s="436"/>
      <c r="D31" s="436"/>
      <c r="E31" s="436"/>
      <c r="F31" s="436"/>
      <c r="G31" s="436"/>
      <c r="H31" s="436"/>
      <c r="I31" s="436"/>
      <c r="J31" s="436"/>
      <c r="K31" s="437"/>
      <c r="L31" s="420"/>
      <c r="M31" s="421"/>
      <c r="N31" s="430" t="s">
        <v>111</v>
      </c>
      <c r="O31" s="431"/>
      <c r="P31" s="431"/>
      <c r="Q31" s="431"/>
      <c r="R31" s="431"/>
      <c r="S31" s="431"/>
      <c r="T31" s="377">
        <f>IF(施設使用願!T15=TRUE,請求書!$I$29,0)</f>
        <v>0</v>
      </c>
      <c r="U31" s="377"/>
      <c r="V31" s="440">
        <v>400</v>
      </c>
      <c r="W31" s="440"/>
      <c r="X31" s="440"/>
      <c r="Y31" s="440"/>
      <c r="Z31" s="440">
        <f t="shared" si="0"/>
        <v>0</v>
      </c>
      <c r="AA31" s="440"/>
      <c r="AB31" s="440"/>
      <c r="AC31" s="440"/>
      <c r="AD31" s="441"/>
      <c r="AE31" s="441"/>
      <c r="AF31" s="441"/>
      <c r="AG31" s="441"/>
      <c r="AH31" s="441"/>
      <c r="AI31" s="441"/>
      <c r="AJ31" s="441"/>
      <c r="AK31" s="441"/>
      <c r="AL31" s="441"/>
      <c r="AM31"/>
    </row>
    <row r="32" spans="2:39" s="60" customFormat="1" ht="24" customHeight="1">
      <c r="B32" s="389" t="s">
        <v>122</v>
      </c>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75">
        <f>+SUM(Z22:AC31)</f>
        <v>0</v>
      </c>
      <c r="AA32" s="447"/>
      <c r="AB32" s="447"/>
      <c r="AC32" s="447"/>
      <c r="AD32" s="389"/>
      <c r="AE32" s="389"/>
      <c r="AF32" s="389"/>
      <c r="AG32" s="389"/>
      <c r="AH32" s="389"/>
      <c r="AI32" s="389"/>
      <c r="AJ32" s="389"/>
      <c r="AK32" s="389"/>
      <c r="AL32" s="389"/>
      <c r="AM32"/>
    </row>
    <row r="33" spans="2:42" ht="24" customHeight="1" thickBot="1">
      <c r="B33" s="443" t="s">
        <v>123</v>
      </c>
      <c r="C33" s="443"/>
      <c r="D33" s="443"/>
      <c r="E33" s="443"/>
      <c r="F33" s="443"/>
      <c r="G33" s="443"/>
      <c r="H33" s="443"/>
      <c r="I33" s="443"/>
      <c r="J33" s="443"/>
      <c r="K33" s="443"/>
      <c r="L33" s="443"/>
      <c r="M33" s="443"/>
      <c r="N33" s="443"/>
      <c r="O33" s="443"/>
      <c r="P33" s="443"/>
      <c r="Q33" s="443"/>
      <c r="R33" s="443"/>
      <c r="S33" s="443"/>
      <c r="T33" s="443"/>
      <c r="U33" s="443"/>
      <c r="V33" s="446">
        <v>0.1</v>
      </c>
      <c r="W33" s="446"/>
      <c r="X33" s="446"/>
      <c r="Y33" s="446"/>
      <c r="Z33" s="445">
        <f>+Z32*V33</f>
        <v>0</v>
      </c>
      <c r="AA33" s="445"/>
      <c r="AB33" s="445"/>
      <c r="AC33" s="445"/>
      <c r="AD33" s="443"/>
      <c r="AE33" s="443"/>
      <c r="AF33" s="443"/>
      <c r="AG33" s="443"/>
      <c r="AH33" s="443"/>
      <c r="AI33" s="443"/>
      <c r="AJ33" s="443"/>
      <c r="AK33" s="443"/>
      <c r="AL33" s="443"/>
    </row>
    <row r="34" spans="2:42" ht="24" customHeight="1" thickTop="1">
      <c r="B34" s="442" t="s">
        <v>190</v>
      </c>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4">
        <f>+Z32+Z33</f>
        <v>0</v>
      </c>
      <c r="AA34" s="444"/>
      <c r="AB34" s="444"/>
      <c r="AC34" s="444"/>
      <c r="AD34" s="442"/>
      <c r="AE34" s="442"/>
      <c r="AF34" s="442"/>
      <c r="AG34" s="442"/>
      <c r="AH34" s="442"/>
      <c r="AI34" s="442"/>
      <c r="AJ34" s="442"/>
      <c r="AK34" s="442"/>
      <c r="AL34" s="442"/>
    </row>
    <row r="35" spans="2:42">
      <c r="B35" s="406" t="s">
        <v>140</v>
      </c>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N35"/>
      <c r="AO35"/>
      <c r="AP35"/>
    </row>
    <row r="36" spans="2:42" ht="14.25">
      <c r="C36" s="449" t="s">
        <v>141</v>
      </c>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N36"/>
      <c r="AO36"/>
      <c r="AP36"/>
    </row>
    <row r="37" spans="2:42">
      <c r="C37" t="s">
        <v>142</v>
      </c>
      <c r="D37" s="384" t="s">
        <v>143</v>
      </c>
      <c r="E37" s="384"/>
      <c r="F37" s="384"/>
      <c r="G37" s="384"/>
      <c r="H37" s="384"/>
      <c r="I37" s="384"/>
      <c r="V37" s="185"/>
      <c r="W37" s="185"/>
      <c r="X37" s="185"/>
      <c r="Y37" s="185"/>
      <c r="Z37" s="185"/>
      <c r="AA37" s="185"/>
      <c r="AB37" s="185"/>
      <c r="AC37" s="185"/>
      <c r="AD37" s="185"/>
      <c r="AE37" s="185"/>
      <c r="AF37" s="185"/>
      <c r="AG37" s="185"/>
      <c r="AH37" s="185"/>
      <c r="AI37" s="185"/>
      <c r="AJ37" s="185"/>
      <c r="AK37" s="185"/>
      <c r="AL37" s="185"/>
      <c r="AN37"/>
      <c r="AO37"/>
      <c r="AP37"/>
    </row>
    <row r="38" spans="2:42">
      <c r="D38" s="384" t="s">
        <v>144</v>
      </c>
      <c r="E38" s="384"/>
      <c r="F38" s="384"/>
      <c r="G38" s="384"/>
      <c r="H38" s="384"/>
      <c r="I38" s="384"/>
      <c r="V38" s="185"/>
      <c r="W38" s="185"/>
      <c r="X38" s="185"/>
      <c r="Y38" s="185"/>
      <c r="Z38" s="185"/>
      <c r="AA38" s="185"/>
      <c r="AB38" s="185"/>
      <c r="AC38" s="185"/>
      <c r="AD38" s="185"/>
      <c r="AE38" s="185"/>
      <c r="AF38" s="185"/>
      <c r="AG38" s="185"/>
      <c r="AH38" s="185"/>
      <c r="AI38" s="185"/>
      <c r="AJ38" s="185"/>
      <c r="AK38" s="185"/>
      <c r="AL38" s="185"/>
      <c r="AN38"/>
      <c r="AO38"/>
      <c r="AP38"/>
    </row>
    <row r="39" spans="2:42">
      <c r="D39" s="384" t="s">
        <v>145</v>
      </c>
      <c r="E39" s="384"/>
      <c r="F39" s="384"/>
      <c r="G39" s="384"/>
      <c r="H39" s="384"/>
      <c r="I39" s="448" t="s">
        <v>146</v>
      </c>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N39"/>
      <c r="AO39"/>
      <c r="AP39"/>
    </row>
    <row r="40" spans="2:42">
      <c r="D40" s="384" t="s">
        <v>147</v>
      </c>
      <c r="E40" s="384"/>
      <c r="F40" s="384"/>
      <c r="G40" s="384"/>
      <c r="H40" s="384"/>
      <c r="I40" s="448" t="s">
        <v>148</v>
      </c>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N40"/>
      <c r="AO40"/>
      <c r="AP40"/>
    </row>
    <row r="41" spans="2:42" ht="3.95" customHeight="1">
      <c r="V41" s="36"/>
      <c r="W41" s="42"/>
      <c r="X41" s="36"/>
      <c r="Y41" s="185"/>
      <c r="Z41" s="185"/>
      <c r="AA41" s="185"/>
      <c r="AB41" s="185"/>
      <c r="AC41" s="185"/>
      <c r="AD41" s="185"/>
      <c r="AE41" s="185"/>
      <c r="AF41" s="185"/>
      <c r="AG41" s="185"/>
      <c r="AH41" s="185"/>
      <c r="AI41" s="185"/>
      <c r="AJ41" s="185"/>
      <c r="AK41" s="185"/>
      <c r="AL41" s="185"/>
      <c r="AN41"/>
      <c r="AO41"/>
      <c r="AP41"/>
    </row>
    <row r="42" spans="2:42" ht="14.25">
      <c r="C42" s="449" t="s">
        <v>149</v>
      </c>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N42"/>
      <c r="AO42"/>
      <c r="AP42"/>
    </row>
    <row r="43" spans="2:42">
      <c r="D43" s="384" t="s">
        <v>150</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N43"/>
      <c r="AO43"/>
      <c r="AP43"/>
    </row>
    <row r="44" spans="2:42">
      <c r="D44" s="384" t="s">
        <v>151</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N44"/>
      <c r="AO44"/>
      <c r="AP44"/>
    </row>
    <row r="45" spans="2:42">
      <c r="D45" s="384" t="s">
        <v>152</v>
      </c>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N45"/>
      <c r="AO45"/>
      <c r="AP45"/>
    </row>
    <row r="46" spans="2:42" ht="13.5">
      <c r="B46" s="407" t="s">
        <v>192</v>
      </c>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row>
    <row r="47" spans="2:42" ht="3.95" customHeight="1" thickBot="1">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row>
    <row r="48" spans="2:42">
      <c r="Z48" s="408" t="s">
        <v>193</v>
      </c>
      <c r="AA48" s="409"/>
      <c r="AB48" s="409"/>
      <c r="AC48" s="409"/>
      <c r="AD48" s="409"/>
      <c r="AE48" s="409"/>
      <c r="AF48" s="409"/>
      <c r="AG48" s="409"/>
      <c r="AH48" s="409"/>
      <c r="AI48" s="409"/>
      <c r="AJ48" s="409"/>
      <c r="AK48" s="409"/>
      <c r="AL48" s="410"/>
    </row>
    <row r="49" spans="26:38">
      <c r="Z49" s="411" t="s">
        <v>197</v>
      </c>
      <c r="AA49" s="384"/>
      <c r="AB49" s="384"/>
      <c r="AC49" s="384"/>
      <c r="AD49" s="384"/>
      <c r="AE49" s="384"/>
      <c r="AF49" s="384"/>
      <c r="AG49" s="384"/>
      <c r="AH49" s="384"/>
      <c r="AI49" s="384"/>
      <c r="AJ49" s="384"/>
      <c r="AK49" s="384"/>
      <c r="AL49" s="412"/>
    </row>
    <row r="50" spans="26:38">
      <c r="Z50" s="413" t="s">
        <v>194</v>
      </c>
      <c r="AA50" s="414"/>
      <c r="AB50" s="414"/>
      <c r="AC50" s="414"/>
      <c r="AD50" s="414"/>
      <c r="AE50" s="414"/>
      <c r="AF50" s="414"/>
      <c r="AG50" s="414"/>
      <c r="AH50" s="414"/>
      <c r="AI50" s="414"/>
      <c r="AJ50" s="414"/>
      <c r="AK50" s="414"/>
      <c r="AL50" s="415"/>
    </row>
    <row r="51" spans="26:38">
      <c r="Z51" s="413" t="s">
        <v>195</v>
      </c>
      <c r="AA51" s="414"/>
      <c r="AB51" s="414"/>
      <c r="AC51" s="414"/>
      <c r="AD51" s="414"/>
      <c r="AE51" s="414"/>
      <c r="AF51" s="414"/>
      <c r="AG51" s="414"/>
      <c r="AH51" s="414"/>
      <c r="AI51" s="414"/>
      <c r="AJ51" s="414"/>
      <c r="AK51" s="414"/>
      <c r="AL51" s="415"/>
    </row>
    <row r="52" spans="26:38">
      <c r="Z52" s="413" t="s">
        <v>196</v>
      </c>
      <c r="AA52" s="414"/>
      <c r="AB52" s="414"/>
      <c r="AC52" s="414"/>
      <c r="AD52" s="414"/>
      <c r="AE52" s="414"/>
      <c r="AF52" s="414"/>
      <c r="AG52" s="414"/>
      <c r="AH52" s="414"/>
      <c r="AI52" s="414"/>
      <c r="AJ52" s="414"/>
      <c r="AK52" s="414"/>
      <c r="AL52" s="415"/>
    </row>
    <row r="53" spans="26:38" ht="12.75" thickBot="1">
      <c r="Z53" s="403" t="s">
        <v>198</v>
      </c>
      <c r="AA53" s="404"/>
      <c r="AB53" s="404"/>
      <c r="AC53" s="404"/>
      <c r="AD53" s="404"/>
      <c r="AE53" s="404"/>
      <c r="AF53" s="404"/>
      <c r="AG53" s="404"/>
      <c r="AH53" s="404"/>
      <c r="AI53" s="404"/>
      <c r="AJ53" s="404"/>
      <c r="AK53" s="404"/>
      <c r="AL53" s="405"/>
    </row>
  </sheetData>
  <mergeCells count="116">
    <mergeCell ref="B46:AL46"/>
    <mergeCell ref="Z48:AL48"/>
    <mergeCell ref="Z49:AL49"/>
    <mergeCell ref="Z50:AL50"/>
    <mergeCell ref="Z51:AL51"/>
    <mergeCell ref="Z52:AL52"/>
    <mergeCell ref="Z53:AL53"/>
    <mergeCell ref="B2:AL2"/>
    <mergeCell ref="AE4:AF4"/>
    <mergeCell ref="D6:AL6"/>
    <mergeCell ref="E7:AL7"/>
    <mergeCell ref="B16:AL16"/>
    <mergeCell ref="B17:AL17"/>
    <mergeCell ref="B18:AL18"/>
    <mergeCell ref="B20:K21"/>
    <mergeCell ref="L20:S21"/>
    <mergeCell ref="T20:U21"/>
    <mergeCell ref="V20:Y21"/>
    <mergeCell ref="Z20:AC21"/>
    <mergeCell ref="AD20:AL21"/>
    <mergeCell ref="B22:K22"/>
    <mergeCell ref="L22:M23"/>
    <mergeCell ref="N22:S22"/>
    <mergeCell ref="T22:U22"/>
    <mergeCell ref="AD24:AL24"/>
    <mergeCell ref="C25:K25"/>
    <mergeCell ref="N25:S25"/>
    <mergeCell ref="T25:U25"/>
    <mergeCell ref="V25:Y25"/>
    <mergeCell ref="V22:Y22"/>
    <mergeCell ref="Z22:AC22"/>
    <mergeCell ref="AD22:AL22"/>
    <mergeCell ref="C23:K23"/>
    <mergeCell ref="N23:S23"/>
    <mergeCell ref="T23:U23"/>
    <mergeCell ref="V23:Y23"/>
    <mergeCell ref="Z23:AC23"/>
    <mergeCell ref="AD23:AL23"/>
    <mergeCell ref="B24:K24"/>
    <mergeCell ref="L24:M31"/>
    <mergeCell ref="N24:S24"/>
    <mergeCell ref="T24:U24"/>
    <mergeCell ref="V24:Y24"/>
    <mergeCell ref="Z24:AC24"/>
    <mergeCell ref="N26:S26"/>
    <mergeCell ref="T26:U26"/>
    <mergeCell ref="V26:Y26"/>
    <mergeCell ref="Z26:AC26"/>
    <mergeCell ref="V30:Y30"/>
    <mergeCell ref="Z30:AC30"/>
    <mergeCell ref="B27:H27"/>
    <mergeCell ref="I27:J27"/>
    <mergeCell ref="AD27:AL27"/>
    <mergeCell ref="B28:H28"/>
    <mergeCell ref="I28:J28"/>
    <mergeCell ref="N28:S28"/>
    <mergeCell ref="T28:U28"/>
    <mergeCell ref="V28:Y28"/>
    <mergeCell ref="Z28:AC28"/>
    <mergeCell ref="AD28:AL28"/>
    <mergeCell ref="N29:S29"/>
    <mergeCell ref="T29:U29"/>
    <mergeCell ref="V29:Y29"/>
    <mergeCell ref="Z29:AC29"/>
    <mergeCell ref="N27:S27"/>
    <mergeCell ref="T27:U27"/>
    <mergeCell ref="V27:Y27"/>
    <mergeCell ref="Z27:AC27"/>
    <mergeCell ref="AD26:AL26"/>
    <mergeCell ref="D44:AL44"/>
    <mergeCell ref="D45:AL45"/>
    <mergeCell ref="B35:AL35"/>
    <mergeCell ref="C36:AL36"/>
    <mergeCell ref="D37:I37"/>
    <mergeCell ref="D38:I38"/>
    <mergeCell ref="D39:H39"/>
    <mergeCell ref="I39:AL39"/>
    <mergeCell ref="V37:AL37"/>
    <mergeCell ref="V38:AL38"/>
    <mergeCell ref="Y41:AL41"/>
    <mergeCell ref="D43:AL43"/>
    <mergeCell ref="B33:U33"/>
    <mergeCell ref="V33:Y33"/>
    <mergeCell ref="Z33:AC33"/>
    <mergeCell ref="AD33:AL33"/>
    <mergeCell ref="B34:U34"/>
    <mergeCell ref="V34:Y34"/>
    <mergeCell ref="Z34:AC34"/>
    <mergeCell ref="AD34:AL34"/>
    <mergeCell ref="B30:K31"/>
    <mergeCell ref="N30:S30"/>
    <mergeCell ref="T30:U30"/>
    <mergeCell ref="Z13:AL13"/>
    <mergeCell ref="Z9:AL9"/>
    <mergeCell ref="Z10:AL10"/>
    <mergeCell ref="Z11:AL11"/>
    <mergeCell ref="Z12:AL12"/>
    <mergeCell ref="Z14:AL14"/>
    <mergeCell ref="D40:H40"/>
    <mergeCell ref="I40:AL40"/>
    <mergeCell ref="C42:AL42"/>
    <mergeCell ref="Z31:AC31"/>
    <mergeCell ref="AD31:AL31"/>
    <mergeCell ref="B32:U32"/>
    <mergeCell ref="V32:Y32"/>
    <mergeCell ref="Z32:AC32"/>
    <mergeCell ref="AD32:AL32"/>
    <mergeCell ref="AD29:AL29"/>
    <mergeCell ref="AD30:AL30"/>
    <mergeCell ref="N31:S31"/>
    <mergeCell ref="T31:U31"/>
    <mergeCell ref="V31:Y31"/>
    <mergeCell ref="Z25:AC25"/>
    <mergeCell ref="AD25:AL25"/>
    <mergeCell ref="B29:H29"/>
    <mergeCell ref="I29:J29"/>
  </mergeCells>
  <phoneticPr fontId="1"/>
  <dataValidations count="1">
    <dataValidation type="list" allowBlank="1" showInputMessage="1" showErrorMessage="1" sqref="AE4" xr:uid="{CED97342-E90E-4AB0-8018-2ED1B6EAB722}">
      <formula1>"平成,令和,西暦"</formula1>
    </dataValidation>
  </dataValidations>
  <hyperlinks>
    <hyperlink ref="Y42" r:id="rId1" display="saigai@j.iwate-med.ac.jp" xr:uid="{00000000-0004-0000-0400-000000000000}"/>
  </hyperlinks>
  <pageMargins left="0.78740157480314965" right="0.39370078740157483" top="0.70866141732283472" bottom="0.39370078740157483" header="0.31496062992125984" footer="0.31496062992125984"/>
  <pageSetup paperSize="9" orientation="portrait" r:id="rId2"/>
  <headerFooter>
    <oddFooter>&amp;RVer.2.1</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施設使用願</vt:lpstr>
      <vt:lpstr>記入例</vt:lpstr>
      <vt:lpstr>一覧表</vt:lpstr>
      <vt:lpstr>見積書</vt:lpstr>
      <vt:lpstr>請求書</vt:lpstr>
      <vt:lpstr>記入例!Print_Area</vt:lpstr>
      <vt:lpstr>見積書!Print_Area</vt:lpstr>
      <vt:lpstr>施設使用願!Print_Area</vt:lpstr>
      <vt:lpstr>請求書!Print_Area</vt:lpstr>
      <vt:lpstr>一覧表!Print_Titles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蒲澤優</cp:lastModifiedBy>
  <cp:lastPrinted>2024-02-02T08:18:39Z</cp:lastPrinted>
  <dcterms:created xsi:type="dcterms:W3CDTF">2019-04-03T02:32:37Z</dcterms:created>
  <dcterms:modified xsi:type="dcterms:W3CDTF">2024-02-16T01:18:25Z</dcterms:modified>
</cp:coreProperties>
</file>