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F:\災害時地域医療支援教育センター Dropbox\災害時地域医療支援教育センター チーム フォルダ\●施設・備品予約\旧ファイル\■施設使用願・借用願\"/>
    </mc:Choice>
  </mc:AlternateContent>
  <xr:revisionPtr revIDLastSave="0" documentId="13_ncr:1_{530232AA-977A-4C79-9677-69D06E17A3FE}" xr6:coauthVersionLast="47" xr6:coauthVersionMax="47" xr10:uidLastSave="{00000000-0000-0000-0000-000000000000}"/>
  <bookViews>
    <workbookView xWindow="23880" yWindow="-120" windowWidth="24240" windowHeight="17640" xr2:uid="{00000000-000D-0000-FFFF-FFFF00000000}"/>
  </bookViews>
  <sheets>
    <sheet name="施設使用願" sheetId="1" r:id="rId1"/>
    <sheet name="記入例" sheetId="4" r:id="rId2"/>
    <sheet name="一覧表" sheetId="6" r:id="rId3"/>
    <sheet name="見積書" sheetId="2" state="hidden" r:id="rId4"/>
    <sheet name="請求書" sheetId="5" state="hidden" r:id="rId5"/>
  </sheets>
  <definedNames>
    <definedName name="_xlnm.Print_Area" localSheetId="1">記入例!$A$1:$AR$65</definedName>
    <definedName name="_xlnm.Print_Area" localSheetId="3">見積書!$B$1:$AL$52</definedName>
    <definedName name="_xlnm.Print_Area" localSheetId="0">施設使用願!$B$1:$AL$65</definedName>
    <definedName name="_xlnm.Print_Area" localSheetId="4">請求書!$B$1:$AL$53</definedName>
    <definedName name="_xlnm.Print_Titles" localSheetId="2">一覧表!$1:$5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8" i="5" l="1"/>
  <c r="T28" i="2" l="1"/>
  <c r="T29" i="5"/>
  <c r="T30" i="2"/>
  <c r="E7" i="5"/>
  <c r="D6" i="5"/>
  <c r="AG4" i="5"/>
  <c r="D6" i="2"/>
  <c r="AK4" i="2"/>
  <c r="AI4" i="2"/>
  <c r="AG4" i="2"/>
  <c r="A27" i="6"/>
  <c r="A26" i="6"/>
  <c r="A25" i="6"/>
  <c r="A24" i="6"/>
  <c r="A23" i="6"/>
  <c r="A22" i="6"/>
  <c r="A21" i="6"/>
  <c r="A20" i="6"/>
  <c r="A19" i="6"/>
  <c r="A18" i="6"/>
  <c r="A17" i="6"/>
  <c r="A16" i="6"/>
  <c r="A15" i="6"/>
  <c r="A14" i="6"/>
  <c r="A13" i="6"/>
  <c r="A12" i="6"/>
  <c r="A11" i="6"/>
  <c r="A10" i="6"/>
  <c r="A9" i="6"/>
  <c r="A8" i="6"/>
  <c r="A7" i="6"/>
  <c r="AO43" i="1"/>
  <c r="F1" i="6"/>
  <c r="Q1" i="6"/>
  <c r="AO18" i="4"/>
  <c r="V18" i="4"/>
  <c r="L18" i="4"/>
  <c r="AN18" i="4" s="1"/>
  <c r="AO17" i="4"/>
  <c r="V17" i="4"/>
  <c r="L17" i="4"/>
  <c r="AN17" i="4" s="1"/>
  <c r="AR16" i="4"/>
  <c r="AO16" i="4"/>
  <c r="AH16" i="4"/>
  <c r="X16" i="4"/>
  <c r="AQ16" i="4" s="1"/>
  <c r="R16" i="4"/>
  <c r="H16" i="4"/>
  <c r="AN16" i="4" s="1"/>
  <c r="E7" i="2"/>
  <c r="AO18" i="1"/>
  <c r="H61" i="4"/>
  <c r="D43" i="4"/>
  <c r="AO17" i="1"/>
  <c r="H16" i="1"/>
  <c r="D43" i="1"/>
  <c r="AE4" i="5" s="1"/>
  <c r="L18" i="1"/>
  <c r="L17" i="1"/>
  <c r="AN17" i="1" s="1"/>
  <c r="C24" i="2" s="1"/>
  <c r="X16" i="1"/>
  <c r="H61" i="1"/>
  <c r="AR16" i="1"/>
  <c r="AO16" i="1"/>
  <c r="AN18" i="1" l="1"/>
  <c r="V18" i="1" s="1"/>
  <c r="AQ16" i="1"/>
  <c r="AH16" i="1" s="1"/>
  <c r="V17" i="1"/>
  <c r="C23" i="5"/>
  <c r="AN16" i="1"/>
  <c r="R16" i="1" s="1"/>
  <c r="AN43" i="1"/>
  <c r="X1" i="6" s="1"/>
  <c r="AE4" i="2"/>
  <c r="C25" i="5" l="1"/>
  <c r="I28" i="5" s="1"/>
  <c r="C26" i="2"/>
  <c r="I28" i="2" s="1"/>
  <c r="I27" i="5" l="1"/>
  <c r="I29" i="5" s="1"/>
  <c r="T30" i="5" s="1"/>
  <c r="I29" i="2"/>
  <c r="I30" i="2" s="1"/>
  <c r="T31" i="2" s="1"/>
  <c r="Z29" i="5"/>
  <c r="T31" i="5"/>
  <c r="Z31" i="5" s="1"/>
  <c r="T24" i="5"/>
  <c r="Z24" i="5" s="1"/>
  <c r="T32" i="2"/>
  <c r="Z32" i="2" s="1"/>
  <c r="T25" i="2"/>
  <c r="Z25" i="2" s="1"/>
  <c r="T23" i="2" l="1"/>
  <c r="Z23" i="2" s="1"/>
  <c r="T22" i="5"/>
  <c r="Z22" i="5" s="1"/>
  <c r="T24" i="2"/>
  <c r="Z24" i="2" s="1"/>
  <c r="T23" i="5"/>
  <c r="Z23" i="5" s="1"/>
  <c r="T27" i="5"/>
  <c r="Z27" i="5" s="1"/>
  <c r="Z28" i="5"/>
  <c r="T25" i="5"/>
  <c r="Z25" i="5" s="1"/>
  <c r="T26" i="5"/>
  <c r="Z26" i="5" s="1"/>
  <c r="T29" i="2"/>
  <c r="Z29" i="2" s="1"/>
  <c r="Z30" i="2"/>
  <c r="T26" i="2"/>
  <c r="Z26" i="2" s="1"/>
  <c r="Z28" i="2"/>
  <c r="T27" i="2"/>
  <c r="Z27" i="2" s="1"/>
  <c r="Z30" i="5"/>
  <c r="Z31" i="2"/>
  <c r="Z33" i="2" l="1"/>
  <c r="Z34" i="2" s="1"/>
  <c r="Z35" i="2" s="1"/>
  <c r="Z32" i="5"/>
  <c r="Z33" i="5" s="1"/>
  <c r="Z3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V11" authorId="0" shapeId="0" xr:uid="{00000000-0006-0000-0000-000001000000}">
      <text>
        <r>
          <rPr>
            <b/>
            <sz val="9"/>
            <color indexed="81"/>
            <rFont val="Meiryo UI"/>
            <family val="3"/>
            <charset val="128"/>
          </rPr>
          <t xml:space="preserve">施設使用の選択について
</t>
        </r>
        <r>
          <rPr>
            <sz val="8"/>
            <color indexed="81"/>
            <rFont val="Meiryo UI"/>
            <family val="3"/>
            <charset val="128"/>
          </rPr>
          <t>使用を希望する施設の□をクリックすると、✔することができます。
学内限定の施設は学内の方のみ使用可能です。</t>
        </r>
      </text>
    </comment>
    <comment ref="J12" authorId="0" shapeId="0" xr:uid="{00000000-0006-0000-0000-000002000000}">
      <text>
        <r>
          <rPr>
            <b/>
            <sz val="9"/>
            <color indexed="81"/>
            <rFont val="Meiryo UI"/>
            <family val="3"/>
            <charset val="128"/>
          </rPr>
          <t xml:space="preserve">施設使用の選択について
</t>
        </r>
        <r>
          <rPr>
            <sz val="8"/>
            <color indexed="81"/>
            <rFont val="Meiryo UI"/>
            <family val="3"/>
            <charset val="128"/>
          </rPr>
          <t>使用を希望する施設の□をクリックすると、✔することができます。</t>
        </r>
      </text>
    </comment>
    <comment ref="P12" authorId="0" shapeId="0" xr:uid="{00000000-0006-0000-0000-000003000000}">
      <text>
        <r>
          <rPr>
            <b/>
            <sz val="9"/>
            <color indexed="81"/>
            <rFont val="Meiryo UI"/>
            <family val="3"/>
            <charset val="128"/>
          </rPr>
          <t xml:space="preserve">施設使用の選択について
</t>
        </r>
        <r>
          <rPr>
            <sz val="8"/>
            <color indexed="81"/>
            <rFont val="Meiryo UI"/>
            <family val="3"/>
            <charset val="128"/>
          </rPr>
          <t>使用を希望する施設の□をクリックすると、✔することができます。</t>
        </r>
      </text>
    </comment>
    <comment ref="V12" authorId="0" shapeId="0" xr:uid="{00000000-0006-0000-0000-000004000000}">
      <text>
        <r>
          <rPr>
            <b/>
            <sz val="9"/>
            <color indexed="81"/>
            <rFont val="Meiryo UI"/>
            <family val="3"/>
            <charset val="128"/>
          </rPr>
          <t xml:space="preserve">施設使用の選択について
</t>
        </r>
        <r>
          <rPr>
            <sz val="8"/>
            <color indexed="81"/>
            <rFont val="Meiryo UI"/>
            <family val="3"/>
            <charset val="128"/>
          </rPr>
          <t>使用を希望する施設の□をクリックすると、✔することができます。
学内限定の施設は学内の方のみ使用可能です。</t>
        </r>
      </text>
    </comment>
    <comment ref="AE12" authorId="0" shapeId="0" xr:uid="{00000000-0006-0000-0000-000005000000}">
      <text>
        <r>
          <rPr>
            <b/>
            <sz val="9"/>
            <color indexed="81"/>
            <rFont val="Meiryo UI"/>
            <family val="3"/>
            <charset val="128"/>
          </rPr>
          <t xml:space="preserve">冷暖房の使用について
</t>
        </r>
        <r>
          <rPr>
            <sz val="8"/>
            <color indexed="81"/>
            <rFont val="Meiryo UI"/>
            <family val="3"/>
            <charset val="128"/>
          </rPr>
          <t>夜間（21時～翌7時）とセンター休館日は冷暖房が自動でOFFになります。室内のスイッチをONしても送風のみとなります。
使用日時の期間で、上記の時間に冷暖房を使用される場合は、こちらを✔してください。
なお、センター開館時間内の使用であれば、チェックは不要です。
冷暖房の使用に際しては、各部屋の冷暖房のスイッチをONして使用してください。各フロアのラウンジ、廊下、3Fシミュレーション室は、中央監視（内線5025）に連絡し、ONしてもらってください。使用後は必ずOFFして退出してください。</t>
        </r>
      </text>
    </comment>
    <comment ref="J13" authorId="0" shapeId="0" xr:uid="{00000000-0006-0000-0000-000006000000}">
      <text>
        <r>
          <rPr>
            <b/>
            <sz val="9"/>
            <color indexed="81"/>
            <rFont val="Meiryo UI"/>
            <family val="3"/>
            <charset val="128"/>
          </rPr>
          <t xml:space="preserve">施設使用の選択について
</t>
        </r>
        <r>
          <rPr>
            <sz val="8"/>
            <color indexed="81"/>
            <rFont val="Meiryo UI"/>
            <family val="3"/>
            <charset val="128"/>
          </rPr>
          <t>使用を希望する施設の□をクリックすると、✔することができます。</t>
        </r>
      </text>
    </comment>
    <comment ref="P13" authorId="0" shapeId="0" xr:uid="{00000000-0006-0000-0000-000007000000}">
      <text>
        <r>
          <rPr>
            <b/>
            <sz val="9"/>
            <color indexed="81"/>
            <rFont val="Meiryo UI"/>
            <family val="3"/>
            <charset val="128"/>
          </rPr>
          <t xml:space="preserve">施設使用の選択について
</t>
        </r>
        <r>
          <rPr>
            <sz val="8"/>
            <color indexed="81"/>
            <rFont val="Meiryo UI"/>
            <family val="3"/>
            <charset val="128"/>
          </rPr>
          <t>使用を希望する施設の□をクリックすると、✔することができます。</t>
        </r>
      </text>
    </comment>
    <comment ref="V13" authorId="0" shapeId="0" xr:uid="{00000000-0006-0000-0000-000008000000}">
      <text>
        <r>
          <rPr>
            <b/>
            <sz val="9"/>
            <color indexed="81"/>
            <rFont val="Meiryo UI"/>
            <family val="3"/>
            <charset val="128"/>
          </rPr>
          <t xml:space="preserve">施設使用の選択について
</t>
        </r>
        <r>
          <rPr>
            <sz val="8"/>
            <color indexed="81"/>
            <rFont val="Meiryo UI"/>
            <family val="3"/>
            <charset val="128"/>
          </rPr>
          <t>使用を希望する施設の□をクリックすると、✔することができます。
学内限定の施設は学内の方のみ使用可能です。</t>
        </r>
      </text>
    </comment>
    <comment ref="AE13" authorId="0" shapeId="0" xr:uid="{00000000-0006-0000-0000-000009000000}">
      <text>
        <r>
          <rPr>
            <b/>
            <sz val="9"/>
            <color indexed="81"/>
            <rFont val="Meiryo UI"/>
            <family val="3"/>
            <charset val="128"/>
          </rPr>
          <t xml:space="preserve">玄関の開錠について
</t>
        </r>
        <r>
          <rPr>
            <sz val="8"/>
            <color indexed="81"/>
            <rFont val="Meiryo UI"/>
            <family val="3"/>
            <charset val="128"/>
          </rPr>
          <t>夜間（19時～翌8時）とセンター休館日は東西の玄関が自動で施錠されます。退館することは可能ですが、再入館する際は登録されたIDカードが必要となります。
使用日時の期間で、上記の時間に玄関を開錠する場合は、こちらを✔してください。
なお、センター開館時間内の使用であれば、チェックは不要です。</t>
        </r>
      </text>
    </comment>
    <comment ref="AI13" authorId="0" shapeId="0" xr:uid="{00000000-0006-0000-0000-00000A000000}">
      <text>
        <r>
          <rPr>
            <b/>
            <sz val="9"/>
            <color indexed="81"/>
            <rFont val="Meiryo UI"/>
            <family val="3"/>
            <charset val="128"/>
          </rPr>
          <t xml:space="preserve">玄関の開錠について
</t>
        </r>
        <r>
          <rPr>
            <sz val="8"/>
            <color indexed="81"/>
            <rFont val="Meiryo UI"/>
            <family val="3"/>
            <charset val="128"/>
          </rPr>
          <t>夜間（19時～翌8時）とセンター休館日は東西の玄関が自動で施錠されます。退館することは可能ですが、再入館する際は登録されたIDカードが必要となります。
使用日時の期間で、上記の時間に玄関を開錠する場合は、こちらを✔してください。
なお、センター開館時間内の使用であれば、チェックは不要です。</t>
        </r>
      </text>
    </comment>
    <comment ref="P14" authorId="0" shapeId="0" xr:uid="{00000000-0006-0000-0000-00000B000000}">
      <text>
        <r>
          <rPr>
            <b/>
            <sz val="9"/>
            <color indexed="81"/>
            <rFont val="Meiryo UI"/>
            <family val="3"/>
            <charset val="128"/>
          </rPr>
          <t xml:space="preserve">施設使用の選択について
</t>
        </r>
        <r>
          <rPr>
            <sz val="8"/>
            <color indexed="81"/>
            <rFont val="Meiryo UI"/>
            <family val="3"/>
            <charset val="128"/>
          </rPr>
          <t>使用を希望する施設の□をクリックすると、✔することができます。</t>
        </r>
      </text>
    </comment>
    <comment ref="R14" authorId="0" shapeId="0" xr:uid="{00000000-0006-0000-0000-00000C000000}">
      <text>
        <r>
          <rPr>
            <b/>
            <sz val="9"/>
            <color indexed="81"/>
            <rFont val="Meiryo UI"/>
            <family val="3"/>
            <charset val="128"/>
          </rPr>
          <t xml:space="preserve">施設使用の選択について
</t>
        </r>
        <r>
          <rPr>
            <sz val="8"/>
            <color indexed="81"/>
            <rFont val="Meiryo UI"/>
            <family val="3"/>
            <charset val="128"/>
          </rPr>
          <t>使用を希望する施設の□をクリックすると、✔することができます。</t>
        </r>
      </text>
    </comment>
    <comment ref="T14" authorId="0" shapeId="0" xr:uid="{00000000-0006-0000-0000-00000D000000}">
      <text>
        <r>
          <rPr>
            <b/>
            <sz val="9"/>
            <color indexed="81"/>
            <rFont val="Meiryo UI"/>
            <family val="3"/>
            <charset val="128"/>
          </rPr>
          <t xml:space="preserve">施設使用の選択について
</t>
        </r>
        <r>
          <rPr>
            <sz val="8"/>
            <color indexed="81"/>
            <rFont val="Meiryo UI"/>
            <family val="3"/>
            <charset val="128"/>
          </rPr>
          <t>使用を希望する施設の□をクリックすると、✔することができます。</t>
        </r>
      </text>
    </comment>
    <comment ref="V14" authorId="0" shapeId="0" xr:uid="{00000000-0006-0000-0000-00000E000000}">
      <text>
        <r>
          <rPr>
            <b/>
            <sz val="9"/>
            <color indexed="81"/>
            <rFont val="Meiryo UI"/>
            <family val="3"/>
            <charset val="128"/>
          </rPr>
          <t xml:space="preserve">施設使用の選択について
</t>
        </r>
        <r>
          <rPr>
            <sz val="8"/>
            <color indexed="81"/>
            <rFont val="Meiryo UI"/>
            <family val="3"/>
            <charset val="128"/>
          </rPr>
          <t>使用を希望する施設の□をクリックすると、✔することができます。
学内限定の施設は学内の方のみ使用可能です。</t>
        </r>
      </text>
    </comment>
    <comment ref="AE14" authorId="0" shapeId="0" xr:uid="{00000000-0006-0000-0000-00000F000000}">
      <text>
        <r>
          <rPr>
            <b/>
            <sz val="9"/>
            <color indexed="81"/>
            <rFont val="Meiryo UI"/>
            <family val="3"/>
            <charset val="128"/>
          </rPr>
          <t xml:space="preserve">フロア電子錠の開錠について
</t>
        </r>
        <r>
          <rPr>
            <sz val="8"/>
            <color indexed="81"/>
            <rFont val="Meiryo UI"/>
            <family val="3"/>
            <charset val="128"/>
          </rPr>
          <t>3Fクリニカルシミュレーションセンターは終日施錠されています。
入室する際は登録されたIDカードが必要となります。
電子錠を開錠される場合はこちらを✔してください。</t>
        </r>
      </text>
    </comment>
    <comment ref="P15" authorId="0" shapeId="0" xr:uid="{00000000-0006-0000-0000-000010000000}">
      <text>
        <r>
          <rPr>
            <b/>
            <sz val="9"/>
            <color indexed="81"/>
            <rFont val="Meiryo UI"/>
            <family val="3"/>
            <charset val="128"/>
          </rPr>
          <t xml:space="preserve">施設使用の選択について
</t>
        </r>
        <r>
          <rPr>
            <sz val="8"/>
            <color indexed="81"/>
            <rFont val="Meiryo UI"/>
            <family val="3"/>
            <charset val="128"/>
          </rPr>
          <t>使用を希望する施設の□をクリックすると、✔することができます。</t>
        </r>
      </text>
    </comment>
    <comment ref="R15" authorId="0" shapeId="0" xr:uid="{00000000-0006-0000-0000-000011000000}">
      <text>
        <r>
          <rPr>
            <b/>
            <sz val="9"/>
            <color indexed="81"/>
            <rFont val="Meiryo UI"/>
            <family val="3"/>
            <charset val="128"/>
          </rPr>
          <t xml:space="preserve">施設使用の選択について
</t>
        </r>
        <r>
          <rPr>
            <sz val="8"/>
            <color indexed="81"/>
            <rFont val="Meiryo UI"/>
            <family val="3"/>
            <charset val="128"/>
          </rPr>
          <t>使用を希望する施設の□をクリックすると、✔することができます。</t>
        </r>
      </text>
    </comment>
    <comment ref="T15" authorId="0" shapeId="0" xr:uid="{00000000-0006-0000-0000-000012000000}">
      <text>
        <r>
          <rPr>
            <b/>
            <sz val="9"/>
            <color indexed="81"/>
            <rFont val="Meiryo UI"/>
            <family val="3"/>
            <charset val="128"/>
          </rPr>
          <t xml:space="preserve">施設使用の選択について
</t>
        </r>
        <r>
          <rPr>
            <sz val="8"/>
            <color indexed="81"/>
            <rFont val="Meiryo UI"/>
            <family val="3"/>
            <charset val="128"/>
          </rPr>
          <t>使用を希望する施設の□をクリックすると、✔することができます。</t>
        </r>
      </text>
    </comment>
    <comment ref="V15" authorId="0" shapeId="0" xr:uid="{00000000-0006-0000-0000-000013000000}">
      <text>
        <r>
          <rPr>
            <b/>
            <sz val="9"/>
            <color indexed="81"/>
            <rFont val="Meiryo UI"/>
            <family val="3"/>
            <charset val="128"/>
          </rPr>
          <t xml:space="preserve">施設使用の選択について
</t>
        </r>
        <r>
          <rPr>
            <sz val="8"/>
            <color indexed="81"/>
            <rFont val="Meiryo UI"/>
            <family val="3"/>
            <charset val="128"/>
          </rPr>
          <t>使用を希望する施設の□をクリックすると、✔することができます。
学内限定の施設は学内の方のみ使用可能です。</t>
        </r>
      </text>
    </comment>
    <comment ref="AE15" authorId="0" shapeId="0" xr:uid="{00000000-0006-0000-0000-000014000000}">
      <text>
        <r>
          <rPr>
            <b/>
            <sz val="9"/>
            <color indexed="81"/>
            <rFont val="Meiryo UI"/>
            <family val="3"/>
            <charset val="128"/>
          </rPr>
          <t xml:space="preserve">フロア電子錠の開錠について
</t>
        </r>
        <r>
          <rPr>
            <sz val="8"/>
            <color indexed="81"/>
            <rFont val="Meiryo UI"/>
            <family val="3"/>
            <charset val="128"/>
          </rPr>
          <t>3Fクリニカルシミュレーションセンターは終日施錠されています。
入室する際は登録されたIDカードが必要となります。
電子錠を開錠される場合はこちらを✔してください。</t>
        </r>
      </text>
    </comment>
    <comment ref="B17" authorId="0" shapeId="0" xr:uid="{00000000-0006-0000-0000-000015000000}">
      <text>
        <r>
          <rPr>
            <b/>
            <sz val="9"/>
            <color indexed="81"/>
            <rFont val="Meiryo UI"/>
            <family val="3"/>
            <charset val="128"/>
          </rPr>
          <t xml:space="preserve">施設使用日時が不連続の複数になる場合
</t>
        </r>
        <r>
          <rPr>
            <sz val="8"/>
            <color indexed="81"/>
            <rFont val="Meiryo UI"/>
            <family val="3"/>
            <charset val="128"/>
          </rPr>
          <t>使用日時が不連続で複数になる場合【例）毎週金曜日の3か月先まで】はこちらをチェックしてください。右側の【施設使用日程一覧表に移動】をクリックすると施設使用日程一覧表に移動します。必要事項を記入し、施設使用願と併せて提出してください。</t>
        </r>
      </text>
    </comment>
    <comment ref="H19" authorId="0" shapeId="0" xr:uid="{00000000-0006-0000-0000-000016000000}">
      <text>
        <r>
          <rPr>
            <b/>
            <sz val="9"/>
            <color indexed="81"/>
            <rFont val="Meiryo UI"/>
            <family val="3"/>
            <charset val="128"/>
          </rPr>
          <t xml:space="preserve">使用目的の記入について
</t>
        </r>
        <r>
          <rPr>
            <sz val="8"/>
            <color indexed="81"/>
            <rFont val="Meiryo UI"/>
            <family val="3"/>
            <charset val="128"/>
          </rPr>
          <t>当施設は研修施設となります。使用に際しては以下の3項目のいずれかを目的とした場合に限り、使用を許可いたします。
　（１）災害に関する内容が含まれる場合
　（２）シミュレータ（持ち込みでも可）もしくは災害時地域医療支援教
　　　　　　育センター・シミュレーションセンターのシミュレータ・備品・教材を使
　　　　　　用したシミュレーション教育（デモンストレーションも含む）・実習を
　　　　　　伴う場合
　（３）その他、災害時地域医療支援教育センター長が特別に使用を許
　　　　　　可した場合
なお、使用目的にはイベント名等判り易く記載をお願いします。</t>
        </r>
      </text>
    </comment>
    <comment ref="O27" authorId="0" shapeId="0" xr:uid="{00000000-0006-0000-0000-000017000000}">
      <text>
        <r>
          <rPr>
            <b/>
            <sz val="9"/>
            <color indexed="81"/>
            <rFont val="Meiryo UI"/>
            <family val="3"/>
            <charset val="128"/>
          </rPr>
          <t>参加費徴収のチェック</t>
        </r>
        <r>
          <rPr>
            <sz val="8"/>
            <color indexed="81"/>
            <rFont val="Meiryo UI"/>
            <family val="3"/>
            <charset val="128"/>
          </rPr>
          <t xml:space="preserve">
参加費を徴収される場合はこちらに✔し、金額を記入してください。</t>
        </r>
      </text>
    </comment>
  </commentList>
</comments>
</file>

<file path=xl/sharedStrings.xml><?xml version="1.0" encoding="utf-8"?>
<sst xmlns="http://schemas.openxmlformats.org/spreadsheetml/2006/main" count="466" uniqueCount="203">
  <si>
    <t>施設使用願（教育研究施設・会議室）</t>
    <rPh sb="0" eb="2">
      <t>シセツ</t>
    </rPh>
    <rPh sb="2" eb="5">
      <t>シヨウネガ</t>
    </rPh>
    <rPh sb="6" eb="8">
      <t>キョウイク</t>
    </rPh>
    <rPh sb="8" eb="10">
      <t>ケンキュウ</t>
    </rPh>
    <rPh sb="10" eb="12">
      <t>シセツ</t>
    </rPh>
    <rPh sb="13" eb="16">
      <t>カイギシツ</t>
    </rPh>
    <phoneticPr fontId="1"/>
  </si>
  <si>
    <t>岩手医科大学学長　殿</t>
    <rPh sb="0" eb="2">
      <t>イワテ</t>
    </rPh>
    <rPh sb="2" eb="4">
      <t>イカ</t>
    </rPh>
    <rPh sb="4" eb="6">
      <t>ダイガク</t>
    </rPh>
    <rPh sb="6" eb="8">
      <t>ガクチョウ</t>
    </rPh>
    <rPh sb="9" eb="10">
      <t>ドノ</t>
    </rPh>
    <phoneticPr fontId="1"/>
  </si>
  <si>
    <t>下記により貴大学施設をお借りしたいのでご許可下さるようお願いいたします。</t>
    <rPh sb="0" eb="2">
      <t>カキ</t>
    </rPh>
    <rPh sb="5" eb="8">
      <t>キダイガク</t>
    </rPh>
    <rPh sb="8" eb="10">
      <t>シセツ</t>
    </rPh>
    <rPh sb="12" eb="13">
      <t>カ</t>
    </rPh>
    <rPh sb="20" eb="22">
      <t>キョカ</t>
    </rPh>
    <rPh sb="22" eb="23">
      <t>クダ</t>
    </rPh>
    <rPh sb="28" eb="29">
      <t>ネガ</t>
    </rPh>
    <phoneticPr fontId="1"/>
  </si>
  <si>
    <t>施設使用に際しては岩手医科大学施設等使用規定を遵守することを誓約いたします。</t>
    <rPh sb="0" eb="2">
      <t>シセツ</t>
    </rPh>
    <rPh sb="2" eb="4">
      <t>シヨウ</t>
    </rPh>
    <rPh sb="5" eb="6">
      <t>サイ</t>
    </rPh>
    <rPh sb="9" eb="11">
      <t>イワテ</t>
    </rPh>
    <rPh sb="11" eb="13">
      <t>イカ</t>
    </rPh>
    <rPh sb="13" eb="15">
      <t>ダイガク</t>
    </rPh>
    <rPh sb="15" eb="17">
      <t>シセツ</t>
    </rPh>
    <rPh sb="17" eb="18">
      <t>ナド</t>
    </rPh>
    <rPh sb="18" eb="20">
      <t>シヨウ</t>
    </rPh>
    <rPh sb="20" eb="22">
      <t>キテイ</t>
    </rPh>
    <rPh sb="23" eb="25">
      <t>ジュンシュ</t>
    </rPh>
    <rPh sb="30" eb="32">
      <t>セイヤク</t>
    </rPh>
    <phoneticPr fontId="1"/>
  </si>
  <si>
    <t>記</t>
    <rPh sb="0" eb="1">
      <t>キ</t>
    </rPh>
    <phoneticPr fontId="1"/>
  </si>
  <si>
    <t>１．使用施設名</t>
    <rPh sb="2" eb="4">
      <t>シヨウ</t>
    </rPh>
    <rPh sb="4" eb="6">
      <t>シセツ</t>
    </rPh>
    <rPh sb="6" eb="7">
      <t>メイ</t>
    </rPh>
    <phoneticPr fontId="1"/>
  </si>
  <si>
    <t>１Ｆ:</t>
    <phoneticPr fontId="1"/>
  </si>
  <si>
    <t>３Ｆ:</t>
    <phoneticPr fontId="1"/>
  </si>
  <si>
    <t>シミュレーション室</t>
    <rPh sb="8" eb="9">
      <t>シツ</t>
    </rPh>
    <phoneticPr fontId="1"/>
  </si>
  <si>
    <t>研修室１</t>
    <rPh sb="0" eb="3">
      <t>ケンシュウシツ</t>
    </rPh>
    <phoneticPr fontId="1"/>
  </si>
  <si>
    <t>研修室２</t>
    <rPh sb="0" eb="3">
      <t>ケンシュウシツ</t>
    </rPh>
    <phoneticPr fontId="1"/>
  </si>
  <si>
    <t>セミナー室</t>
    <rPh sb="4" eb="5">
      <t>シツ</t>
    </rPh>
    <phoneticPr fontId="1"/>
  </si>
  <si>
    <t>デブリーフィングルーム：</t>
    <phoneticPr fontId="1"/>
  </si>
  <si>
    <t>災害ｼﾐｭﾚｰｼｮﾝ室</t>
    <rPh sb="0" eb="2">
      <t>サイガイ</t>
    </rPh>
    <rPh sb="10" eb="11">
      <t>シツ</t>
    </rPh>
    <phoneticPr fontId="1"/>
  </si>
  <si>
    <t>模擬手術室</t>
    <rPh sb="0" eb="2">
      <t>モギ</t>
    </rPh>
    <rPh sb="2" eb="4">
      <t>シュジュツ</t>
    </rPh>
    <rPh sb="4" eb="5">
      <t>シツ</t>
    </rPh>
    <phoneticPr fontId="1"/>
  </si>
  <si>
    <t>模擬ＩＣＵ室</t>
    <rPh sb="0" eb="2">
      <t>モギ</t>
    </rPh>
    <rPh sb="5" eb="6">
      <t>シツ</t>
    </rPh>
    <phoneticPr fontId="1"/>
  </si>
  <si>
    <t>学内限定</t>
    <rPh sb="0" eb="2">
      <t>ガクナイ</t>
    </rPh>
    <rPh sb="2" eb="4">
      <t>ゲンテイ</t>
    </rPh>
    <phoneticPr fontId="1"/>
  </si>
  <si>
    <t>玄関開錠:</t>
    <rPh sb="0" eb="2">
      <t>ゲンカン</t>
    </rPh>
    <rPh sb="2" eb="4">
      <t>カイジョウ</t>
    </rPh>
    <phoneticPr fontId="1"/>
  </si>
  <si>
    <t>東側</t>
    <rPh sb="0" eb="2">
      <t>ヒガシガワ</t>
    </rPh>
    <phoneticPr fontId="1"/>
  </si>
  <si>
    <t>西側</t>
    <rPh sb="0" eb="2">
      <t>ニシガワ</t>
    </rPh>
    <phoneticPr fontId="1"/>
  </si>
  <si>
    <t>フロア電子錠開錠:</t>
    <rPh sb="3" eb="5">
      <t>デンシ</t>
    </rPh>
    <rPh sb="5" eb="6">
      <t>ジョウ</t>
    </rPh>
    <rPh sb="6" eb="8">
      <t>カイジョウ</t>
    </rPh>
    <phoneticPr fontId="1"/>
  </si>
  <si>
    <t>※必要な場合は☑してください</t>
    <rPh sb="1" eb="3">
      <t>ヒツヨウ</t>
    </rPh>
    <rPh sb="4" eb="6">
      <t>バアイ</t>
    </rPh>
    <phoneticPr fontId="1"/>
  </si>
  <si>
    <t>年</t>
    <rPh sb="0" eb="1">
      <t>ネン</t>
    </rPh>
    <phoneticPr fontId="1"/>
  </si>
  <si>
    <t>月</t>
    <rPh sb="0" eb="1">
      <t>ツキ</t>
    </rPh>
    <phoneticPr fontId="1"/>
  </si>
  <si>
    <t>日</t>
    <rPh sb="0" eb="1">
      <t>ニチ</t>
    </rPh>
    <phoneticPr fontId="1"/>
  </si>
  <si>
    <t>（</t>
    <phoneticPr fontId="1"/>
  </si>
  <si>
    <t>）</t>
    <phoneticPr fontId="1"/>
  </si>
  <si>
    <t>：</t>
    <phoneticPr fontId="1"/>
  </si>
  <si>
    <t>～</t>
    <phoneticPr fontId="1"/>
  </si>
  <si>
    <t>（</t>
    <phoneticPr fontId="1"/>
  </si>
  <si>
    <t>）</t>
    <phoneticPr fontId="1"/>
  </si>
  <si>
    <t>●開会日時:</t>
    <rPh sb="1" eb="3">
      <t>カイカイ</t>
    </rPh>
    <rPh sb="3" eb="5">
      <t>ニチジ</t>
    </rPh>
    <phoneticPr fontId="1"/>
  </si>
  <si>
    <t>●閉会日時:</t>
    <rPh sb="1" eb="3">
      <t>ヘイカイ</t>
    </rPh>
    <rPh sb="3" eb="5">
      <t>ニチジ</t>
    </rPh>
    <phoneticPr fontId="1"/>
  </si>
  <si>
    <t>日</t>
    <rPh sb="0" eb="1">
      <t>ヒ</t>
    </rPh>
    <phoneticPr fontId="1"/>
  </si>
  <si>
    <t>２．使用日時</t>
    <rPh sb="2" eb="4">
      <t>シヨウ</t>
    </rPh>
    <rPh sb="4" eb="6">
      <t>ニチジ</t>
    </rPh>
    <phoneticPr fontId="1"/>
  </si>
  <si>
    <t>３．使用目的</t>
    <rPh sb="2" eb="4">
      <t>シヨウ</t>
    </rPh>
    <rPh sb="4" eb="6">
      <t>モクテキ</t>
    </rPh>
    <phoneticPr fontId="1"/>
  </si>
  <si>
    <t>※学会等で利用の場合は開催要項等を添付して下さい。</t>
    <rPh sb="1" eb="3">
      <t>ガッカイ</t>
    </rPh>
    <rPh sb="3" eb="4">
      <t>ナド</t>
    </rPh>
    <rPh sb="5" eb="7">
      <t>リヨウ</t>
    </rPh>
    <rPh sb="8" eb="10">
      <t>バアイ</t>
    </rPh>
    <rPh sb="11" eb="13">
      <t>カイサイ</t>
    </rPh>
    <rPh sb="13" eb="15">
      <t>ヨウコウ</t>
    </rPh>
    <rPh sb="15" eb="16">
      <t>ナド</t>
    </rPh>
    <rPh sb="17" eb="19">
      <t>テンプ</t>
    </rPh>
    <rPh sb="21" eb="22">
      <t>クダ</t>
    </rPh>
    <phoneticPr fontId="1"/>
  </si>
  <si>
    <t>団体
（所属）名</t>
    <rPh sb="0" eb="2">
      <t>ダンタイ</t>
    </rPh>
    <rPh sb="4" eb="6">
      <t>ショゾク</t>
    </rPh>
    <rPh sb="7" eb="8">
      <t>メイ</t>
    </rPh>
    <phoneticPr fontId="1"/>
  </si>
  <si>
    <t>参加費の
徴収</t>
    <rPh sb="0" eb="3">
      <t>サンカヒ</t>
    </rPh>
    <rPh sb="5" eb="7">
      <t>チョウシュウ</t>
    </rPh>
    <phoneticPr fontId="1"/>
  </si>
  <si>
    <t>４．主催者</t>
    <rPh sb="2" eb="5">
      <t>シュサイシャ</t>
    </rPh>
    <phoneticPr fontId="1"/>
  </si>
  <si>
    <t>あり</t>
    <phoneticPr fontId="1"/>
  </si>
  <si>
    <t>円</t>
    <rPh sb="0" eb="1">
      <t>エン</t>
    </rPh>
    <phoneticPr fontId="1"/>
  </si>
  <si>
    <t>）</t>
    <phoneticPr fontId="1"/>
  </si>
  <si>
    <t>なし</t>
    <phoneticPr fontId="1"/>
  </si>
  <si>
    <t>医学部学生</t>
    <rPh sb="0" eb="2">
      <t>イガク</t>
    </rPh>
    <rPh sb="2" eb="3">
      <t>ブ</t>
    </rPh>
    <rPh sb="3" eb="5">
      <t>ガクセイ</t>
    </rPh>
    <phoneticPr fontId="1"/>
  </si>
  <si>
    <t>歯学部学生</t>
    <rPh sb="0" eb="3">
      <t>シガクブ</t>
    </rPh>
    <rPh sb="3" eb="5">
      <t>ガクセイ</t>
    </rPh>
    <phoneticPr fontId="1"/>
  </si>
  <si>
    <t>薬学部学生</t>
    <rPh sb="0" eb="3">
      <t>ヤクガクブ</t>
    </rPh>
    <rPh sb="3" eb="5">
      <t>ガクセイ</t>
    </rPh>
    <phoneticPr fontId="1"/>
  </si>
  <si>
    <t>看護学部学生</t>
    <rPh sb="0" eb="2">
      <t>カンゴ</t>
    </rPh>
    <rPh sb="2" eb="4">
      <t>ガクブ</t>
    </rPh>
    <rPh sb="4" eb="6">
      <t>ガクセイ</t>
    </rPh>
    <phoneticPr fontId="1"/>
  </si>
  <si>
    <t>名</t>
    <rPh sb="0" eb="1">
      <t>メイ</t>
    </rPh>
    <phoneticPr fontId="1"/>
  </si>
  <si>
    <t>大学院生</t>
    <rPh sb="0" eb="2">
      <t>ダイガク</t>
    </rPh>
    <rPh sb="2" eb="4">
      <t>インセイ</t>
    </rPh>
    <phoneticPr fontId="1"/>
  </si>
  <si>
    <t>臨床研修医</t>
    <rPh sb="0" eb="2">
      <t>リンショウ</t>
    </rPh>
    <rPh sb="2" eb="5">
      <t>ケンシュウイ</t>
    </rPh>
    <phoneticPr fontId="1"/>
  </si>
  <si>
    <t>医師</t>
    <rPh sb="0" eb="2">
      <t>イシ</t>
    </rPh>
    <phoneticPr fontId="1"/>
  </si>
  <si>
    <t>看護師</t>
    <rPh sb="0" eb="3">
      <t>カンゴシ</t>
    </rPh>
    <phoneticPr fontId="1"/>
  </si>
  <si>
    <t>その他</t>
    <rPh sb="2" eb="3">
      <t>タ</t>
    </rPh>
    <phoneticPr fontId="1"/>
  </si>
  <si>
    <t>学内者</t>
    <rPh sb="0" eb="2">
      <t>ガクナイ</t>
    </rPh>
    <rPh sb="2" eb="3">
      <t>シャ</t>
    </rPh>
    <phoneticPr fontId="1"/>
  </si>
  <si>
    <t>学外者</t>
    <rPh sb="0" eb="3">
      <t>ガクガイシャ</t>
    </rPh>
    <phoneticPr fontId="1"/>
  </si>
  <si>
    <t>【</t>
    <phoneticPr fontId="1"/>
  </si>
  <si>
    <t>】</t>
    <phoneticPr fontId="1"/>
  </si>
  <si>
    <t>６．備考</t>
    <rPh sb="2" eb="4">
      <t>ビコウ</t>
    </rPh>
    <phoneticPr fontId="1"/>
  </si>
  <si>
    <t>※注意事項</t>
    <rPh sb="1" eb="3">
      <t>チュウイ</t>
    </rPh>
    <rPh sb="3" eb="5">
      <t>ジコウ</t>
    </rPh>
    <phoneticPr fontId="1"/>
  </si>
  <si>
    <t>①</t>
    <phoneticPr fontId="1"/>
  </si>
  <si>
    <t>③</t>
    <phoneticPr fontId="1"/>
  </si>
  <si>
    <t>施設使用にあたっては施設、設備及び備品の破損に十分注意し、万一破損、または減失したときは、それにより</t>
    <rPh sb="0" eb="2">
      <t>シセツ</t>
    </rPh>
    <rPh sb="2" eb="4">
      <t>シヨウ</t>
    </rPh>
    <rPh sb="10" eb="12">
      <t>シセツ</t>
    </rPh>
    <rPh sb="13" eb="15">
      <t>セツビ</t>
    </rPh>
    <rPh sb="15" eb="16">
      <t>オヨ</t>
    </rPh>
    <rPh sb="17" eb="19">
      <t>ビヒン</t>
    </rPh>
    <rPh sb="20" eb="22">
      <t>ハソン</t>
    </rPh>
    <rPh sb="23" eb="25">
      <t>ジュウブン</t>
    </rPh>
    <rPh sb="25" eb="27">
      <t>チュウイ</t>
    </rPh>
    <rPh sb="29" eb="31">
      <t>マンイチ</t>
    </rPh>
    <rPh sb="31" eb="33">
      <t>ハソン</t>
    </rPh>
    <rPh sb="37" eb="39">
      <t>ゲンシツ</t>
    </rPh>
    <phoneticPr fontId="1"/>
  </si>
  <si>
    <t>生じた損害を賠償していただきます。また、施設使用に伴う事故・障害等に関しては大学は一切の責任を負いません。</t>
    <rPh sb="0" eb="1">
      <t>ショウ</t>
    </rPh>
    <rPh sb="3" eb="5">
      <t>ソンガイ</t>
    </rPh>
    <rPh sb="6" eb="8">
      <t>バイショウ</t>
    </rPh>
    <rPh sb="20" eb="22">
      <t>シセツ</t>
    </rPh>
    <rPh sb="22" eb="24">
      <t>シヨウ</t>
    </rPh>
    <rPh sb="25" eb="26">
      <t>トモナ</t>
    </rPh>
    <rPh sb="27" eb="29">
      <t>ジコ</t>
    </rPh>
    <rPh sb="30" eb="32">
      <t>ショウガイ</t>
    </rPh>
    <rPh sb="32" eb="33">
      <t>ナド</t>
    </rPh>
    <rPh sb="34" eb="35">
      <t>カン</t>
    </rPh>
    <rPh sb="38" eb="40">
      <t>ダイガク</t>
    </rPh>
    <rPh sb="41" eb="43">
      <t>イッサイ</t>
    </rPh>
    <rPh sb="44" eb="46">
      <t>セキニン</t>
    </rPh>
    <rPh sb="47" eb="48">
      <t>オ</t>
    </rPh>
    <phoneticPr fontId="1"/>
  </si>
  <si>
    <t>②</t>
    <phoneticPr fontId="1"/>
  </si>
  <si>
    <t>施設使用は、学内行事等を優先させていただきます。</t>
    <rPh sb="0" eb="2">
      <t>シセツ</t>
    </rPh>
    <rPh sb="2" eb="4">
      <t>シヨウ</t>
    </rPh>
    <rPh sb="6" eb="8">
      <t>ガクナイ</t>
    </rPh>
    <rPh sb="8" eb="10">
      <t>ギョウジ</t>
    </rPh>
    <rPh sb="10" eb="11">
      <t>ナド</t>
    </rPh>
    <rPh sb="12" eb="14">
      <t>ユウセン</t>
    </rPh>
    <phoneticPr fontId="1"/>
  </si>
  <si>
    <t>使用料金には、準備時間は含めず、１時間未満の端数については繰り上げて計算を行います。</t>
    <rPh sb="0" eb="2">
      <t>シヨウ</t>
    </rPh>
    <rPh sb="2" eb="4">
      <t>リョウキン</t>
    </rPh>
    <rPh sb="7" eb="9">
      <t>ジュンビ</t>
    </rPh>
    <rPh sb="9" eb="11">
      <t>ジカン</t>
    </rPh>
    <rPh sb="12" eb="13">
      <t>フク</t>
    </rPh>
    <rPh sb="17" eb="19">
      <t>ジカン</t>
    </rPh>
    <rPh sb="19" eb="21">
      <t>ミマン</t>
    </rPh>
    <rPh sb="22" eb="24">
      <t>ハスウ</t>
    </rPh>
    <rPh sb="29" eb="30">
      <t>ク</t>
    </rPh>
    <rPh sb="31" eb="32">
      <t>ア</t>
    </rPh>
    <rPh sb="34" eb="36">
      <t>ケイサン</t>
    </rPh>
    <rPh sb="37" eb="38">
      <t>オコナ</t>
    </rPh>
    <phoneticPr fontId="1"/>
  </si>
  <si>
    <t>④</t>
    <phoneticPr fontId="1"/>
  </si>
  <si>
    <t>使用料金は原則として前納または使用後１週間以内に大学へ納入願います。</t>
    <rPh sb="0" eb="2">
      <t>シヨウ</t>
    </rPh>
    <rPh sb="2" eb="4">
      <t>リョウキン</t>
    </rPh>
    <rPh sb="5" eb="7">
      <t>ゲンソク</t>
    </rPh>
    <rPh sb="10" eb="12">
      <t>ゼンノウ</t>
    </rPh>
    <rPh sb="15" eb="18">
      <t>シヨウゴ</t>
    </rPh>
    <rPh sb="19" eb="21">
      <t>シュウカン</t>
    </rPh>
    <rPh sb="21" eb="23">
      <t>イナイ</t>
    </rPh>
    <rPh sb="24" eb="26">
      <t>ダイガク</t>
    </rPh>
    <rPh sb="27" eb="29">
      <t>ノウニュウ</t>
    </rPh>
    <rPh sb="29" eb="30">
      <t>ネガ</t>
    </rPh>
    <phoneticPr fontId="1"/>
  </si>
  <si>
    <t>月</t>
    <rPh sb="0" eb="1">
      <t>ガツ</t>
    </rPh>
    <phoneticPr fontId="1"/>
  </si>
  <si>
    <t>使用責任者</t>
    <rPh sb="0" eb="2">
      <t>シヨウ</t>
    </rPh>
    <rPh sb="2" eb="5">
      <t>セキニンシャ</t>
    </rPh>
    <phoneticPr fontId="1"/>
  </si>
  <si>
    <t>使用料請求先</t>
    <rPh sb="0" eb="3">
      <t>シヨウリョウ</t>
    </rPh>
    <rPh sb="3" eb="5">
      <t>セイキュウ</t>
    </rPh>
    <rPh sb="5" eb="6">
      <t>サキ</t>
    </rPh>
    <phoneticPr fontId="1"/>
  </si>
  <si>
    <t>（使用責任者と異なる場合は必ずご記入ください）</t>
    <rPh sb="1" eb="3">
      <t>シヨウ</t>
    </rPh>
    <rPh sb="3" eb="6">
      <t>セキニンシャ</t>
    </rPh>
    <rPh sb="7" eb="8">
      <t>コト</t>
    </rPh>
    <rPh sb="10" eb="12">
      <t>バアイ</t>
    </rPh>
    <rPh sb="13" eb="14">
      <t>カナラ</t>
    </rPh>
    <rPh sb="16" eb="18">
      <t>キニュウ</t>
    </rPh>
    <phoneticPr fontId="1"/>
  </si>
  <si>
    <t>〒</t>
    <phoneticPr fontId="1"/>
  </si>
  <si>
    <t>印</t>
    <rPh sb="0" eb="1">
      <t>イン</t>
    </rPh>
    <phoneticPr fontId="1"/>
  </si>
  <si>
    <t>担当者</t>
    <rPh sb="0" eb="3">
      <t>タントウシャ</t>
    </rPh>
    <phoneticPr fontId="1"/>
  </si>
  <si>
    <t>区分</t>
    <rPh sb="0" eb="2">
      <t>クブン</t>
    </rPh>
    <phoneticPr fontId="1"/>
  </si>
  <si>
    <t>学内</t>
    <rPh sb="0" eb="2">
      <t>ガクナイ</t>
    </rPh>
    <phoneticPr fontId="1"/>
  </si>
  <si>
    <t>学外</t>
    <rPh sb="0" eb="2">
      <t>ガクガイ</t>
    </rPh>
    <phoneticPr fontId="1"/>
  </si>
  <si>
    <t>※以下、大学記入</t>
    <rPh sb="1" eb="3">
      <t>イカ</t>
    </rPh>
    <rPh sb="4" eb="6">
      <t>ダイガク</t>
    </rPh>
    <rPh sb="6" eb="8">
      <t>キニュウ</t>
    </rPh>
    <phoneticPr fontId="1"/>
  </si>
  <si>
    <t>教職員</t>
    <rPh sb="0" eb="3">
      <t>キョウショクイン</t>
    </rPh>
    <phoneticPr fontId="1"/>
  </si>
  <si>
    <t>学会</t>
    <rPh sb="0" eb="2">
      <t>ガッカイ</t>
    </rPh>
    <phoneticPr fontId="1"/>
  </si>
  <si>
    <t>学生</t>
    <rPh sb="0" eb="2">
      <t>ガクセイ</t>
    </rPh>
    <phoneticPr fontId="1"/>
  </si>
  <si>
    <t>（</t>
    <phoneticPr fontId="1"/>
  </si>
  <si>
    <t>使用料金</t>
    <rPh sb="0" eb="2">
      <t>シヨウ</t>
    </rPh>
    <rPh sb="2" eb="4">
      <t>リョウキン</t>
    </rPh>
    <phoneticPr fontId="1"/>
  </si>
  <si>
    <t>（</t>
    <phoneticPr fontId="1"/>
  </si>
  <si>
    <t>許可</t>
    <rPh sb="0" eb="2">
      <t>キョカ</t>
    </rPh>
    <phoneticPr fontId="1"/>
  </si>
  <si>
    <t>不許可</t>
    <rPh sb="0" eb="3">
      <t>フキョカ</t>
    </rPh>
    <phoneticPr fontId="1"/>
  </si>
  <si>
    <t>課長</t>
    <rPh sb="0" eb="2">
      <t>カチョウ</t>
    </rPh>
    <phoneticPr fontId="1"/>
  </si>
  <si>
    <t>課長補佐</t>
    <rPh sb="0" eb="2">
      <t>カチョウ</t>
    </rPh>
    <rPh sb="2" eb="4">
      <t>ホサ</t>
    </rPh>
    <phoneticPr fontId="1"/>
  </si>
  <si>
    <t>係長</t>
    <rPh sb="0" eb="2">
      <t>カカリチョウ</t>
    </rPh>
    <phoneticPr fontId="1"/>
  </si>
  <si>
    <t>使用日時は準備期間も含めてください。
費用算出は開会・閉会日時で起算します。</t>
    <rPh sb="0" eb="2">
      <t>シヨウ</t>
    </rPh>
    <rPh sb="2" eb="4">
      <t>ニチジ</t>
    </rPh>
    <rPh sb="5" eb="7">
      <t>ジュンビ</t>
    </rPh>
    <rPh sb="7" eb="9">
      <t>キカン</t>
    </rPh>
    <rPh sb="10" eb="11">
      <t>フク</t>
    </rPh>
    <rPh sb="19" eb="21">
      <t>ヒヨウ</t>
    </rPh>
    <rPh sb="21" eb="23">
      <t>サンシュツ</t>
    </rPh>
    <rPh sb="24" eb="26">
      <t>カイカイ</t>
    </rPh>
    <rPh sb="27" eb="29">
      <t>ヘイカイ</t>
    </rPh>
    <rPh sb="29" eb="31">
      <t>ニチジ</t>
    </rPh>
    <rPh sb="32" eb="34">
      <t>キサン</t>
    </rPh>
    <phoneticPr fontId="1"/>
  </si>
  <si>
    <t>円／ｈ×</t>
    <rPh sb="0" eb="1">
      <t>エン</t>
    </rPh>
    <phoneticPr fontId="1"/>
  </si>
  <si>
    <t>見積書</t>
    <rPh sb="0" eb="3">
      <t>ミツモリショ</t>
    </rPh>
    <phoneticPr fontId="1"/>
  </si>
  <si>
    <t>団体名:</t>
    <rPh sb="0" eb="2">
      <t>ダンタイ</t>
    </rPh>
    <rPh sb="2" eb="3">
      <t>メイ</t>
    </rPh>
    <phoneticPr fontId="1"/>
  </si>
  <si>
    <t>氏名:</t>
    <rPh sb="0" eb="2">
      <t>シメイ</t>
    </rPh>
    <phoneticPr fontId="1"/>
  </si>
  <si>
    <t>電話:</t>
    <rPh sb="0" eb="2">
      <t>デンワ</t>
    </rPh>
    <phoneticPr fontId="1"/>
  </si>
  <si>
    <t>〒028-3694</t>
    <phoneticPr fontId="1"/>
  </si>
  <si>
    <t>下記の通り見積致します。</t>
    <rPh sb="0" eb="2">
      <t>カキ</t>
    </rPh>
    <rPh sb="3" eb="4">
      <t>トオ</t>
    </rPh>
    <rPh sb="5" eb="7">
      <t>ミツ</t>
    </rPh>
    <rPh sb="7" eb="8">
      <t>イタ</t>
    </rPh>
    <phoneticPr fontId="1"/>
  </si>
  <si>
    <t>（岩手医科大学矢巾キャンパス災害時地域医療支援教育センター施設使用料として）</t>
    <rPh sb="1" eb="3">
      <t>イワテ</t>
    </rPh>
    <rPh sb="3" eb="5">
      <t>イカ</t>
    </rPh>
    <rPh sb="5" eb="7">
      <t>ダイガク</t>
    </rPh>
    <rPh sb="7" eb="9">
      <t>ヤハバ</t>
    </rPh>
    <rPh sb="14" eb="16">
      <t>サイガイ</t>
    </rPh>
    <rPh sb="16" eb="17">
      <t>ジ</t>
    </rPh>
    <rPh sb="17" eb="19">
      <t>チイキ</t>
    </rPh>
    <rPh sb="19" eb="21">
      <t>イリョウ</t>
    </rPh>
    <rPh sb="21" eb="23">
      <t>シエン</t>
    </rPh>
    <rPh sb="23" eb="25">
      <t>キョウイク</t>
    </rPh>
    <rPh sb="29" eb="31">
      <t>シセツ</t>
    </rPh>
    <rPh sb="31" eb="33">
      <t>シヨウ</t>
    </rPh>
    <rPh sb="33" eb="34">
      <t>リョウ</t>
    </rPh>
    <phoneticPr fontId="1"/>
  </si>
  <si>
    <t>利用施設</t>
    <rPh sb="0" eb="2">
      <t>リヨウ</t>
    </rPh>
    <rPh sb="2" eb="4">
      <t>シセツ</t>
    </rPh>
    <phoneticPr fontId="1"/>
  </si>
  <si>
    <t>使用予定日時</t>
    <rPh sb="0" eb="2">
      <t>シヨウ</t>
    </rPh>
    <rPh sb="2" eb="4">
      <t>ヨテイ</t>
    </rPh>
    <rPh sb="4" eb="6">
      <t>ニチジ</t>
    </rPh>
    <phoneticPr fontId="1"/>
  </si>
  <si>
    <t>使用終了日時</t>
    <rPh sb="0" eb="2">
      <t>シヨウ</t>
    </rPh>
    <rPh sb="2" eb="4">
      <t>シュウリョウ</t>
    </rPh>
    <rPh sb="4" eb="6">
      <t>ニチジ</t>
    </rPh>
    <phoneticPr fontId="1"/>
  </si>
  <si>
    <t>使用開始日時</t>
    <rPh sb="0" eb="2">
      <t>シヨウ</t>
    </rPh>
    <rPh sb="2" eb="4">
      <t>カイシ</t>
    </rPh>
    <rPh sb="4" eb="6">
      <t>ニチジ</t>
    </rPh>
    <phoneticPr fontId="1"/>
  </si>
  <si>
    <t>１Ｆ：</t>
    <phoneticPr fontId="1"/>
  </si>
  <si>
    <t>３Ｆ：</t>
    <phoneticPr fontId="1"/>
  </si>
  <si>
    <t>デブリーフィングルーム１</t>
    <phoneticPr fontId="1"/>
  </si>
  <si>
    <t>デブリーフィングルーム２</t>
    <phoneticPr fontId="1"/>
  </si>
  <si>
    <t>デブリーフィングルーム３</t>
  </si>
  <si>
    <t>デブリーフィングルーム４</t>
  </si>
  <si>
    <t>デブリーフィングルーム５</t>
  </si>
  <si>
    <t>デブリーフィングルーム６</t>
  </si>
  <si>
    <t>使用
時間</t>
    <rPh sb="0" eb="2">
      <t>シヨウ</t>
    </rPh>
    <rPh sb="3" eb="5">
      <t>ジカン</t>
    </rPh>
    <phoneticPr fontId="1"/>
  </si>
  <si>
    <t>備考</t>
    <rPh sb="0" eb="2">
      <t>ビコウ</t>
    </rPh>
    <phoneticPr fontId="1"/>
  </si>
  <si>
    <t>ｈ</t>
    <phoneticPr fontId="1"/>
  </si>
  <si>
    <t>使用時間：</t>
    <rPh sb="0" eb="2">
      <t>シヨウ</t>
    </rPh>
    <rPh sb="2" eb="4">
      <t>ジカン</t>
    </rPh>
    <phoneticPr fontId="1"/>
  </si>
  <si>
    <t>単価
（税抜）</t>
    <rPh sb="0" eb="2">
      <t>タンカ</t>
    </rPh>
    <rPh sb="4" eb="5">
      <t>ゼイ</t>
    </rPh>
    <rPh sb="5" eb="6">
      <t>ヌ</t>
    </rPh>
    <phoneticPr fontId="1"/>
  </si>
  <si>
    <t>見積金額合計（税込）</t>
    <rPh sb="0" eb="2">
      <t>ミツモリ</t>
    </rPh>
    <rPh sb="2" eb="4">
      <t>キンガク</t>
    </rPh>
    <rPh sb="4" eb="6">
      <t>ゴウケイ</t>
    </rPh>
    <rPh sb="7" eb="9">
      <t>ゼイコ</t>
    </rPh>
    <phoneticPr fontId="1"/>
  </si>
  <si>
    <t>金額
（税抜）</t>
    <rPh sb="0" eb="2">
      <t>キンガク</t>
    </rPh>
    <rPh sb="4" eb="5">
      <t>ゼイ</t>
    </rPh>
    <rPh sb="5" eb="6">
      <t>ヌ</t>
    </rPh>
    <phoneticPr fontId="1"/>
  </si>
  <si>
    <t>h</t>
    <phoneticPr fontId="1"/>
  </si>
  <si>
    <t>昼食休憩の除外：</t>
    <rPh sb="0" eb="2">
      <t>チュウショク</t>
    </rPh>
    <rPh sb="2" eb="4">
      <t>キュウケイ</t>
    </rPh>
    <rPh sb="5" eb="7">
      <t>ジョガイ</t>
    </rPh>
    <phoneticPr fontId="1"/>
  </si>
  <si>
    <t>終了日時－開会日時：</t>
    <rPh sb="0" eb="2">
      <t>シュウリョウ</t>
    </rPh>
    <rPh sb="2" eb="4">
      <t>ニチジ</t>
    </rPh>
    <rPh sb="5" eb="7">
      <t>カイカイ</t>
    </rPh>
    <rPh sb="7" eb="9">
      <t>ニチジ</t>
    </rPh>
    <phoneticPr fontId="1"/>
  </si>
  <si>
    <t>小  計</t>
    <rPh sb="0" eb="1">
      <t>ショウ</t>
    </rPh>
    <rPh sb="3" eb="4">
      <t>ケイ</t>
    </rPh>
    <phoneticPr fontId="1"/>
  </si>
  <si>
    <t>消 費 税</t>
    <rPh sb="0" eb="1">
      <t>ショウ</t>
    </rPh>
    <rPh sb="2" eb="3">
      <t>ヒ</t>
    </rPh>
    <rPh sb="4" eb="5">
      <t>ゼイ</t>
    </rPh>
    <phoneticPr fontId="1"/>
  </si>
  <si>
    <t>災害時地域医療支援教育センター</t>
    <rPh sb="0" eb="2">
      <t>サイガイ</t>
    </rPh>
    <rPh sb="2" eb="3">
      <t>ジ</t>
    </rPh>
    <rPh sb="3" eb="5">
      <t>チイキ</t>
    </rPh>
    <rPh sb="5" eb="7">
      <t>イリョウ</t>
    </rPh>
    <rPh sb="7" eb="9">
      <t>シエン</t>
    </rPh>
    <rPh sb="9" eb="11">
      <t>キョウイク</t>
    </rPh>
    <phoneticPr fontId="1"/>
  </si>
  <si>
    <t>カンファランスルーム</t>
    <phoneticPr fontId="1"/>
  </si>
  <si>
    <t>氏　名：</t>
    <rPh sb="0" eb="1">
      <t>シ</t>
    </rPh>
    <rPh sb="2" eb="3">
      <t>メイ</t>
    </rPh>
    <phoneticPr fontId="1"/>
  </si>
  <si>
    <t>電　話：</t>
    <rPh sb="0" eb="1">
      <t>デン</t>
    </rPh>
    <rPh sb="2" eb="3">
      <t>ハナシ</t>
    </rPh>
    <phoneticPr fontId="1"/>
  </si>
  <si>
    <t>メール：</t>
    <phoneticPr fontId="1"/>
  </si>
  <si>
    <t>担
当
者</t>
    <rPh sb="0" eb="1">
      <t>タン</t>
    </rPh>
    <rPh sb="2" eb="3">
      <t>トウ</t>
    </rPh>
    <rPh sb="4" eb="5">
      <t>シャ</t>
    </rPh>
    <phoneticPr fontId="1"/>
  </si>
  <si>
    <t>センター長</t>
    <rPh sb="4" eb="5">
      <t>チョウ</t>
    </rPh>
    <phoneticPr fontId="1"/>
  </si>
  <si>
    <t>住　所:</t>
    <rPh sb="0" eb="1">
      <t>ジュウ</t>
    </rPh>
    <rPh sb="2" eb="3">
      <t>ショ</t>
    </rPh>
    <phoneticPr fontId="1"/>
  </si>
  <si>
    <t>担
当
者</t>
    <rPh sb="0" eb="1">
      <t>タン</t>
    </rPh>
    <rPh sb="2" eb="3">
      <t>トウ</t>
    </rPh>
    <rPh sb="4" eb="5">
      <t>シャ</t>
    </rPh>
    <phoneticPr fontId="1"/>
  </si>
  <si>
    <t>―</t>
    <phoneticPr fontId="1"/>
  </si>
  <si>
    <t>（税込）</t>
    <rPh sb="1" eb="3">
      <t>ゼイコ</t>
    </rPh>
    <phoneticPr fontId="1"/>
  </si>
  <si>
    <t>冷暖房：</t>
    <rPh sb="0" eb="3">
      <t>レイダンボウ</t>
    </rPh>
    <phoneticPr fontId="1"/>
  </si>
  <si>
    <t>使用する</t>
    <rPh sb="0" eb="2">
      <t>シヨウ</t>
    </rPh>
    <phoneticPr fontId="1"/>
  </si>
  <si>
    <t>機器室</t>
    <rPh sb="0" eb="2">
      <t>キキ</t>
    </rPh>
    <rPh sb="2" eb="3">
      <t>シツ</t>
    </rPh>
    <phoneticPr fontId="1"/>
  </si>
  <si>
    <t>請求書</t>
    <rPh sb="0" eb="3">
      <t>セイキュウショ</t>
    </rPh>
    <phoneticPr fontId="1"/>
  </si>
  <si>
    <t>下記の通り、岩手医科大学災害時地域医療支援教育センター施設使用料としてご請求致します。</t>
    <rPh sb="0" eb="2">
      <t>カキ</t>
    </rPh>
    <rPh sb="3" eb="4">
      <t>トオ</t>
    </rPh>
    <rPh sb="6" eb="8">
      <t>イワテ</t>
    </rPh>
    <rPh sb="8" eb="10">
      <t>イカ</t>
    </rPh>
    <rPh sb="10" eb="12">
      <t>ダイガク</t>
    </rPh>
    <rPh sb="12" eb="14">
      <t>サイガイ</t>
    </rPh>
    <rPh sb="14" eb="15">
      <t>ジ</t>
    </rPh>
    <rPh sb="15" eb="17">
      <t>チイキ</t>
    </rPh>
    <rPh sb="17" eb="19">
      <t>イリョウ</t>
    </rPh>
    <rPh sb="19" eb="21">
      <t>シエン</t>
    </rPh>
    <rPh sb="21" eb="23">
      <t>キョウイク</t>
    </rPh>
    <rPh sb="27" eb="29">
      <t>シセツ</t>
    </rPh>
    <rPh sb="29" eb="31">
      <t>シヨウ</t>
    </rPh>
    <rPh sb="31" eb="32">
      <t>リョウ</t>
    </rPh>
    <rPh sb="36" eb="38">
      <t>セイキュウ</t>
    </rPh>
    <rPh sb="38" eb="39">
      <t>イタ</t>
    </rPh>
    <phoneticPr fontId="1"/>
  </si>
  <si>
    <t>※12:00~13:00の1時間は昼食休憩として使用時間より除外しています。</t>
    <rPh sb="14" eb="16">
      <t>ジカン</t>
    </rPh>
    <rPh sb="17" eb="19">
      <t>チュウショク</t>
    </rPh>
    <rPh sb="19" eb="21">
      <t>キュウケイ</t>
    </rPh>
    <rPh sb="24" eb="26">
      <t>シヨウ</t>
    </rPh>
    <rPh sb="26" eb="28">
      <t>ジカン</t>
    </rPh>
    <rPh sb="30" eb="32">
      <t>ジョガイ</t>
    </rPh>
    <phoneticPr fontId="1"/>
  </si>
  <si>
    <t>【振込先】</t>
    <rPh sb="1" eb="3">
      <t>フリコミ</t>
    </rPh>
    <rPh sb="3" eb="4">
      <t>サキ</t>
    </rPh>
    <phoneticPr fontId="1"/>
  </si>
  <si>
    <t>　</t>
    <phoneticPr fontId="1"/>
  </si>
  <si>
    <t>岩手銀行本町支店</t>
    <rPh sb="0" eb="2">
      <t>イワテ</t>
    </rPh>
    <rPh sb="2" eb="4">
      <t>ギンコウ</t>
    </rPh>
    <rPh sb="4" eb="6">
      <t>ホンチョウ</t>
    </rPh>
    <rPh sb="6" eb="8">
      <t>シテン</t>
    </rPh>
    <phoneticPr fontId="1"/>
  </si>
  <si>
    <t>普通預金口座</t>
    <rPh sb="0" eb="2">
      <t>フツウ</t>
    </rPh>
    <rPh sb="2" eb="4">
      <t>ヨキン</t>
    </rPh>
    <rPh sb="4" eb="6">
      <t>コウザ</t>
    </rPh>
    <phoneticPr fontId="1"/>
  </si>
  <si>
    <t>口座番号</t>
    <rPh sb="0" eb="2">
      <t>コウザ</t>
    </rPh>
    <rPh sb="2" eb="4">
      <t>バンゴウ</t>
    </rPh>
    <phoneticPr fontId="1"/>
  </si>
  <si>
    <t>０１８６４３２</t>
    <phoneticPr fontId="1"/>
  </si>
  <si>
    <t>口座名義</t>
    <rPh sb="0" eb="2">
      <t>コウザ</t>
    </rPh>
    <rPh sb="2" eb="4">
      <t>メイギ</t>
    </rPh>
    <phoneticPr fontId="1"/>
  </si>
  <si>
    <t>学校法人　岩手医科大学　理事長　小川　彰</t>
    <rPh sb="0" eb="1">
      <t>ガッコウ</t>
    </rPh>
    <rPh sb="1" eb="3">
      <t>ホウジン</t>
    </rPh>
    <rPh sb="4" eb="6">
      <t>イワテ</t>
    </rPh>
    <rPh sb="6" eb="8">
      <t>イカ</t>
    </rPh>
    <rPh sb="8" eb="10">
      <t>ダイガク</t>
    </rPh>
    <rPh sb="11" eb="14">
      <t>リジチョウ</t>
    </rPh>
    <rPh sb="15" eb="17">
      <t>オガワ</t>
    </rPh>
    <rPh sb="18" eb="19">
      <t>アキラ</t>
    </rPh>
    <phoneticPr fontId="1"/>
  </si>
  <si>
    <t>【摘要】</t>
    <rPh sb="1" eb="3">
      <t>テキヨウ</t>
    </rPh>
    <phoneticPr fontId="1"/>
  </si>
  <si>
    <t>◆本請求書到着後、一週間以内にお振込みくださいますようお願いいたします。</t>
    <rPh sb="1" eb="2">
      <t>ホン</t>
    </rPh>
    <rPh sb="2" eb="5">
      <t>セイキュウショ</t>
    </rPh>
    <rPh sb="5" eb="7">
      <t>トウチャク</t>
    </rPh>
    <rPh sb="7" eb="8">
      <t>ゴ</t>
    </rPh>
    <rPh sb="9" eb="12">
      <t>イッシュウカン</t>
    </rPh>
    <rPh sb="12" eb="14">
      <t>イナイ</t>
    </rPh>
    <rPh sb="16" eb="18">
      <t>フリコ</t>
    </rPh>
    <rPh sb="28" eb="29">
      <t>ネガ</t>
    </rPh>
    <phoneticPr fontId="1"/>
  </si>
  <si>
    <t>◆振込手数料は利用者負担でお願いいたします。</t>
    <rPh sb="1" eb="3">
      <t>フリコミ</t>
    </rPh>
    <rPh sb="3" eb="6">
      <t>テスウリョウ</t>
    </rPh>
    <rPh sb="7" eb="10">
      <t>リヨウシャ</t>
    </rPh>
    <rPh sb="10" eb="12">
      <t>フタン</t>
    </rPh>
    <rPh sb="14" eb="15">
      <t>ネガ</t>
    </rPh>
    <phoneticPr fontId="1"/>
  </si>
  <si>
    <t>◆金融機関への振込依頼書、払込受領書をもって領収書にかえさせていただきます。</t>
    <rPh sb="1" eb="3">
      <t>キンユウ</t>
    </rPh>
    <rPh sb="3" eb="5">
      <t>キカン</t>
    </rPh>
    <rPh sb="7" eb="9">
      <t>フリコミ</t>
    </rPh>
    <rPh sb="9" eb="12">
      <t>イライショ</t>
    </rPh>
    <rPh sb="13" eb="15">
      <t>ハライコミ</t>
    </rPh>
    <rPh sb="15" eb="18">
      <t>ジュリョウショ</t>
    </rPh>
    <rPh sb="22" eb="25">
      <t>リョウシュウショ</t>
    </rPh>
    <phoneticPr fontId="1"/>
  </si>
  <si>
    <t>3F東側（エレベーター側）</t>
    <rPh sb="2" eb="4">
      <t>ヒガシガワ</t>
    </rPh>
    <rPh sb="11" eb="12">
      <t>ガワ</t>
    </rPh>
    <phoneticPr fontId="1"/>
  </si>
  <si>
    <t>3F西側（看護学部側）</t>
    <rPh sb="2" eb="3">
      <t>ニシ</t>
    </rPh>
    <rPh sb="3" eb="4">
      <t>ガワ</t>
    </rPh>
    <rPh sb="5" eb="7">
      <t>カンゴ</t>
    </rPh>
    <rPh sb="7" eb="9">
      <t>ガクブ</t>
    </rPh>
    <rPh sb="9" eb="10">
      <t>ガワ</t>
    </rPh>
    <phoneticPr fontId="1"/>
  </si>
  <si>
    <t>【学内限定】</t>
    <rPh sb="1" eb="3">
      <t>ガクナイ</t>
    </rPh>
    <rPh sb="3" eb="5">
      <t>ゲンテイ</t>
    </rPh>
    <phoneticPr fontId="1"/>
  </si>
  <si>
    <t>No.</t>
    <phoneticPr fontId="1"/>
  </si>
  <si>
    <t>使用開始日</t>
    <rPh sb="0" eb="2">
      <t>シヨウ</t>
    </rPh>
    <rPh sb="2" eb="4">
      <t>カイシ</t>
    </rPh>
    <rPh sb="4" eb="5">
      <t>ビ</t>
    </rPh>
    <phoneticPr fontId="1"/>
  </si>
  <si>
    <t>使用開始時間</t>
    <rPh sb="0" eb="2">
      <t>シヨウ</t>
    </rPh>
    <rPh sb="2" eb="4">
      <t>カイシ</t>
    </rPh>
    <rPh sb="4" eb="6">
      <t>ジカン</t>
    </rPh>
    <phoneticPr fontId="1"/>
  </si>
  <si>
    <t>使用終了日</t>
    <rPh sb="0" eb="2">
      <t>シヨウ</t>
    </rPh>
    <rPh sb="2" eb="5">
      <t>シュウリョウビ</t>
    </rPh>
    <phoneticPr fontId="1"/>
  </si>
  <si>
    <t>使用終了時間</t>
    <rPh sb="0" eb="2">
      <t>シヨウ</t>
    </rPh>
    <rPh sb="2" eb="4">
      <t>シュウリョウ</t>
    </rPh>
    <rPh sb="4" eb="6">
      <t>ジカン</t>
    </rPh>
    <phoneticPr fontId="1"/>
  </si>
  <si>
    <t>開会時間</t>
    <rPh sb="0" eb="2">
      <t>カイカイ</t>
    </rPh>
    <rPh sb="2" eb="4">
      <t>ジカン</t>
    </rPh>
    <phoneticPr fontId="1"/>
  </si>
  <si>
    <t>閉会時間</t>
    <rPh sb="0" eb="2">
      <t>ヘイカイ</t>
    </rPh>
    <rPh sb="2" eb="4">
      <t>ジカン</t>
    </rPh>
    <phoneticPr fontId="1"/>
  </si>
  <si>
    <t>デブリーフィングルーム</t>
    <phoneticPr fontId="1"/>
  </si>
  <si>
    <t>災害シミュレーション室</t>
    <rPh sb="0" eb="2">
      <t>サイガイ</t>
    </rPh>
    <rPh sb="10" eb="11">
      <t>シツ</t>
    </rPh>
    <phoneticPr fontId="1"/>
  </si>
  <si>
    <t>模擬手術室</t>
    <rPh sb="0" eb="2">
      <t>モギ</t>
    </rPh>
    <rPh sb="2" eb="5">
      <t>シュジュツシツ</t>
    </rPh>
    <phoneticPr fontId="1"/>
  </si>
  <si>
    <t>模擬ICU室</t>
    <rPh sb="0" eb="2">
      <t>モギ</t>
    </rPh>
    <rPh sb="5" eb="6">
      <t>シツ</t>
    </rPh>
    <phoneticPr fontId="1"/>
  </si>
  <si>
    <t>カンファランスルーム</t>
    <phoneticPr fontId="1"/>
  </si>
  <si>
    <t>準備期間も含めた時間となります。</t>
    <rPh sb="0" eb="2">
      <t>ジュンビ</t>
    </rPh>
    <rPh sb="2" eb="4">
      <t>キカン</t>
    </rPh>
    <rPh sb="5" eb="6">
      <t>フク</t>
    </rPh>
    <rPh sb="8" eb="10">
      <t>ジカン</t>
    </rPh>
    <phoneticPr fontId="1"/>
  </si>
  <si>
    <t>入力の際は
17:00
の様に記載してください</t>
    <rPh sb="0" eb="2">
      <t>ニュウリョク</t>
    </rPh>
    <rPh sb="3" eb="4">
      <t>サイ</t>
    </rPh>
    <rPh sb="13" eb="14">
      <t>ヨウ</t>
    </rPh>
    <rPh sb="15" eb="17">
      <t>キサイ</t>
    </rPh>
    <phoneticPr fontId="1"/>
  </si>
  <si>
    <t>例）</t>
    <rPh sb="0" eb="1">
      <t>レイ</t>
    </rPh>
    <phoneticPr fontId="1"/>
  </si>
  <si>
    <t>入力の際は
2020/1/1
の様に記載すると、
下記の例のように
表示されます</t>
    <rPh sb="0" eb="2">
      <t>ニュウリョク</t>
    </rPh>
    <rPh sb="3" eb="4">
      <t>サイ</t>
    </rPh>
    <rPh sb="16" eb="17">
      <t>ヨウ</t>
    </rPh>
    <rPh sb="18" eb="20">
      <t>キサイ</t>
    </rPh>
    <rPh sb="25" eb="27">
      <t>カキ</t>
    </rPh>
    <rPh sb="28" eb="29">
      <t>レイ</t>
    </rPh>
    <rPh sb="34" eb="36">
      <t>ヒョウジ</t>
    </rPh>
    <phoneticPr fontId="1"/>
  </si>
  <si>
    <t>〇</t>
  </si>
  <si>
    <t>施設使用日程一覧表</t>
    <rPh sb="0" eb="2">
      <t>シセツ</t>
    </rPh>
    <rPh sb="2" eb="4">
      <t>シヨウ</t>
    </rPh>
    <rPh sb="4" eb="6">
      <t>ニッテイ</t>
    </rPh>
    <rPh sb="6" eb="8">
      <t>イチラン</t>
    </rPh>
    <rPh sb="8" eb="9">
      <t>ヒョウ</t>
    </rPh>
    <phoneticPr fontId="1"/>
  </si>
  <si>
    <t>使用目的</t>
    <rPh sb="0" eb="2">
      <t>シヨウ</t>
    </rPh>
    <rPh sb="2" eb="4">
      <t>モクテキ</t>
    </rPh>
    <phoneticPr fontId="1"/>
  </si>
  <si>
    <t>『施設使用日程一覧表』に記載</t>
    <rPh sb="1" eb="3">
      <t>シセツ</t>
    </rPh>
    <rPh sb="3" eb="5">
      <t>シヨウ</t>
    </rPh>
    <rPh sb="5" eb="7">
      <t>ニッテイ</t>
    </rPh>
    <rPh sb="7" eb="9">
      <t>イチラン</t>
    </rPh>
    <rPh sb="9" eb="10">
      <t>ヒョウ</t>
    </rPh>
    <rPh sb="12" eb="14">
      <t>キサイ</t>
    </rPh>
    <phoneticPr fontId="1"/>
  </si>
  <si>
    <t>冷暖房</t>
    <rPh sb="0" eb="3">
      <t>レイダンボウ</t>
    </rPh>
    <phoneticPr fontId="1"/>
  </si>
  <si>
    <t>東側（エレベーター側）</t>
    <rPh sb="0" eb="2">
      <t>ヒガシガワ</t>
    </rPh>
    <rPh sb="9" eb="10">
      <t>ガワ</t>
    </rPh>
    <phoneticPr fontId="1"/>
  </si>
  <si>
    <t>西側（看護学部側）</t>
    <rPh sb="0" eb="2">
      <t>ニシガワ</t>
    </rPh>
    <rPh sb="3" eb="5">
      <t>カンゴ</t>
    </rPh>
    <rPh sb="5" eb="7">
      <t>ガクブ</t>
    </rPh>
    <rPh sb="7" eb="8">
      <t>ガワ</t>
    </rPh>
    <phoneticPr fontId="1"/>
  </si>
  <si>
    <t>玄関開錠</t>
    <rPh sb="0" eb="2">
      <t>ゲンカン</t>
    </rPh>
    <rPh sb="2" eb="4">
      <t>カイジョウ</t>
    </rPh>
    <phoneticPr fontId="1"/>
  </si>
  <si>
    <t>フロア電子錠
開錠</t>
    <rPh sb="3" eb="5">
      <t>デンシ</t>
    </rPh>
    <rPh sb="5" eb="6">
      <t>ジョウ</t>
    </rPh>
    <rPh sb="7" eb="9">
      <t>カイジョウ</t>
    </rPh>
    <phoneticPr fontId="1"/>
  </si>
  <si>
    <t>申請日</t>
    <rPh sb="0" eb="2">
      <t>シンセイ</t>
    </rPh>
    <rPh sb="2" eb="3">
      <t>ビ</t>
    </rPh>
    <phoneticPr fontId="1"/>
  </si>
  <si>
    <t>５.集合予定人数</t>
    <rPh sb="2" eb="4">
      <t>シュウゴウ</t>
    </rPh>
    <rPh sb="4" eb="6">
      <t>ヨテイ</t>
    </rPh>
    <rPh sb="6" eb="8">
      <t>ニンズウ</t>
    </rPh>
    <phoneticPr fontId="1"/>
  </si>
  <si>
    <t>６.備考</t>
    <rPh sb="2" eb="4">
      <t>ビコウ</t>
    </rPh>
    <phoneticPr fontId="1"/>
  </si>
  <si>
    <t>４.主催者</t>
    <rPh sb="2" eb="5">
      <t>シュサイシャ</t>
    </rPh>
    <phoneticPr fontId="1"/>
  </si>
  <si>
    <t>３.使用目的</t>
    <rPh sb="2" eb="4">
      <t>シヨウ</t>
    </rPh>
    <rPh sb="4" eb="6">
      <t>モクテキ</t>
    </rPh>
    <phoneticPr fontId="1"/>
  </si>
  <si>
    <t>２.使用日時</t>
    <rPh sb="2" eb="4">
      <t>シヨウ</t>
    </rPh>
    <rPh sb="4" eb="6">
      <t>ニチジ</t>
    </rPh>
    <phoneticPr fontId="1"/>
  </si>
  <si>
    <t>１.使用施設名</t>
    <rPh sb="2" eb="4">
      <t>シヨウ</t>
    </rPh>
    <rPh sb="4" eb="6">
      <t>シセツ</t>
    </rPh>
    <rPh sb="6" eb="7">
      <t>メイ</t>
    </rPh>
    <phoneticPr fontId="1"/>
  </si>
  <si>
    <t>総括課長</t>
    <rPh sb="0" eb="2">
      <t>ソウカツ</t>
    </rPh>
    <rPh sb="2" eb="4">
      <t>カチョウ</t>
    </rPh>
    <phoneticPr fontId="1"/>
  </si>
  <si>
    <t>担当課長</t>
    <rPh sb="0" eb="2">
      <t>タントウ</t>
    </rPh>
    <rPh sb="2" eb="4">
      <t>カチョウ</t>
    </rPh>
    <phoneticPr fontId="1"/>
  </si>
  <si>
    <t>請求金額合計（税込）</t>
    <rPh sb="0" eb="2">
      <t>セイキュウ</t>
    </rPh>
    <rPh sb="2" eb="4">
      <t>キンガク</t>
    </rPh>
    <rPh sb="4" eb="6">
      <t>ゴウケイ</t>
    </rPh>
    <rPh sb="7" eb="9">
      <t>ゼイコ</t>
    </rPh>
    <phoneticPr fontId="1"/>
  </si>
  <si>
    <t>登録番号　T4400005000752</t>
    <rPh sb="0" eb="4">
      <t>トウロクバンゴウ</t>
    </rPh>
    <phoneticPr fontId="1"/>
  </si>
  <si>
    <t>以上</t>
    <rPh sb="0" eb="2">
      <t>イジョウ</t>
    </rPh>
    <phoneticPr fontId="1"/>
  </si>
  <si>
    <t>【担当】</t>
    <rPh sb="1" eb="3">
      <t>タントウ</t>
    </rPh>
    <phoneticPr fontId="1"/>
  </si>
  <si>
    <t>学務部全学教育企画課医学研修係</t>
    <rPh sb="0" eb="3">
      <t>ガクムブ</t>
    </rPh>
    <rPh sb="3" eb="10">
      <t>ゼンガクキョウイクキカクカ</t>
    </rPh>
    <rPh sb="10" eb="15">
      <t>イガクケンシュウカカリ</t>
    </rPh>
    <phoneticPr fontId="1"/>
  </si>
  <si>
    <t>TEL.　019-651-5111（内線5570/5564）</t>
    <rPh sb="18" eb="20">
      <t>ナイセン</t>
    </rPh>
    <phoneticPr fontId="1"/>
  </si>
  <si>
    <t>FAX.　019-611-0876</t>
    <phoneticPr fontId="1"/>
  </si>
  <si>
    <t>岩手医科大学　災害時地域医療支援教育センター</t>
    <rPh sb="0" eb="6">
      <t>イワテイカダイガク</t>
    </rPh>
    <rPh sb="7" eb="14">
      <t>サイガイジチイキイリョウ</t>
    </rPh>
    <rPh sb="14" eb="18">
      <t>シエンキョウイク</t>
    </rPh>
    <phoneticPr fontId="1"/>
  </si>
  <si>
    <t>Mail. saigai@j.iwate-med.ac.jp</t>
    <phoneticPr fontId="1"/>
  </si>
  <si>
    <t>岩手県紫波郡矢巾町医大通1丁目1番1号</t>
    <rPh sb="0" eb="3">
      <t>イワテケン</t>
    </rPh>
    <rPh sb="3" eb="6">
      <t>シワグン</t>
    </rPh>
    <rPh sb="6" eb="9">
      <t>ヤハバチョウ</t>
    </rPh>
    <rPh sb="9" eb="11">
      <t>イダイ</t>
    </rPh>
    <rPh sb="11" eb="12">
      <t>ドオリ</t>
    </rPh>
    <rPh sb="13" eb="15">
      <t>チョウメ</t>
    </rPh>
    <rPh sb="16" eb="17">
      <t>バン</t>
    </rPh>
    <rPh sb="18" eb="19">
      <t>ゴウ</t>
    </rPh>
    <phoneticPr fontId="1"/>
  </si>
  <si>
    <r>
      <rPr>
        <sz val="10"/>
        <color theme="1"/>
        <rFont val="ＭＳ 明朝"/>
        <family val="1"/>
        <charset val="128"/>
      </rPr>
      <t>学校法人</t>
    </r>
    <r>
      <rPr>
        <sz val="12"/>
        <color theme="1"/>
        <rFont val="ＭＳ 明朝"/>
        <family val="1"/>
        <charset val="128"/>
      </rPr>
      <t>岩手医科大学</t>
    </r>
    <rPh sb="0" eb="4">
      <t>ガッコウホウジン</t>
    </rPh>
    <rPh sb="4" eb="6">
      <t>イワテ</t>
    </rPh>
    <rPh sb="6" eb="8">
      <t>イカ</t>
    </rPh>
    <rPh sb="8" eb="10">
      <t>ダイガク</t>
    </rPh>
    <phoneticPr fontId="1"/>
  </si>
  <si>
    <t>災害時地域医療支援教育センター</t>
    <rPh sb="0" eb="7">
      <t>サイガイジチイキイリョウ</t>
    </rPh>
    <rPh sb="7" eb="11">
      <t>シエンキョウイク</t>
    </rPh>
    <phoneticPr fontId="1"/>
  </si>
  <si>
    <t>センター長　眞瀬 智彦</t>
    <rPh sb="4" eb="5">
      <t>チョウ</t>
    </rPh>
    <rPh sb="6" eb="8">
      <t>マセ</t>
    </rPh>
    <rPh sb="9" eb="11">
      <t>トモヒコ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</si>
</sst>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aaa\)\ h:mm;@"/>
    <numFmt numFmtId="177" formatCode="#,##0_ "/>
    <numFmt numFmtId="178" formatCode="00"/>
    <numFmt numFmtId="179" formatCode="000"/>
    <numFmt numFmtId="180" formatCode="0000"/>
    <numFmt numFmtId="181" formatCode="[$-411]ge\.m\.d\ \(aaa\);@"/>
    <numFmt numFmtId="182" formatCode="h:mm;@"/>
    <numFmt numFmtId="183" formatCode="0_);[Red]\(0\)"/>
    <numFmt numFmtId="184" formatCode="[$-411]ge\.m\.d\(aaa\)"/>
  </numFmts>
  <fonts count="47">
    <font>
      <sz val="8"/>
      <color theme="1"/>
      <name val="Meiryo UI"/>
      <family val="2"/>
      <charset val="128"/>
    </font>
    <font>
      <sz val="6"/>
      <name val="Meiryo UI"/>
      <family val="2"/>
      <charset val="128"/>
    </font>
    <font>
      <sz val="18"/>
      <color theme="1"/>
      <name val="ＭＳ ゴシック"/>
      <family val="3"/>
      <charset val="128"/>
    </font>
    <font>
      <sz val="18"/>
      <color theme="1"/>
      <name val="ＭＳ 明朝"/>
      <family val="1"/>
      <charset val="128"/>
    </font>
    <font>
      <sz val="8"/>
      <color theme="1"/>
      <name val="ＭＳ 明朝"/>
      <family val="1"/>
      <charset val="128"/>
    </font>
    <font>
      <sz val="10"/>
      <color theme="1"/>
      <name val="ＭＳ 明朝"/>
      <family val="1"/>
      <charset val="128"/>
    </font>
    <font>
      <sz val="12"/>
      <color theme="1"/>
      <name val="ＭＳ 明朝"/>
      <family val="1"/>
      <charset val="128"/>
    </font>
    <font>
      <sz val="14"/>
      <color theme="1"/>
      <name val="ＭＳ 明朝"/>
      <family val="1"/>
      <charset val="128"/>
    </font>
    <font>
      <u/>
      <sz val="8"/>
      <color theme="10"/>
      <name val="Meiryo UI"/>
      <family val="2"/>
      <charset val="128"/>
    </font>
    <font>
      <sz val="9"/>
      <color theme="1"/>
      <name val="ＭＳ 明朝"/>
      <family val="1"/>
      <charset val="128"/>
    </font>
    <font>
      <sz val="11"/>
      <color theme="1"/>
      <name val="ＭＳ 明朝"/>
      <family val="1"/>
      <charset val="128"/>
    </font>
    <font>
      <sz val="8"/>
      <color theme="1"/>
      <name val="Meiryo UI"/>
      <family val="3"/>
      <charset val="128"/>
    </font>
    <font>
      <sz val="9"/>
      <color theme="1"/>
      <name val="Meiryo UI"/>
      <family val="3"/>
      <charset val="128"/>
    </font>
    <font>
      <sz val="10"/>
      <color theme="1"/>
      <name val="Meiryo UI"/>
      <family val="3"/>
      <charset val="128"/>
    </font>
    <font>
      <sz val="11"/>
      <color theme="1"/>
      <name val="Meiryo UI"/>
      <family val="3"/>
      <charset val="128"/>
    </font>
    <font>
      <b/>
      <sz val="10"/>
      <color theme="1"/>
      <name val="Meiryo UI"/>
      <family val="3"/>
      <charset val="128"/>
    </font>
    <font>
      <sz val="18"/>
      <color theme="1"/>
      <name val="Meiryo UI"/>
      <family val="3"/>
      <charset val="128"/>
    </font>
    <font>
      <b/>
      <sz val="10"/>
      <color theme="1"/>
      <name val="ＭＳ 明朝"/>
      <family val="1"/>
      <charset val="128"/>
    </font>
    <font>
      <sz val="22"/>
      <color theme="1"/>
      <name val="ＭＳ 明朝"/>
      <family val="1"/>
      <charset val="128"/>
    </font>
    <font>
      <b/>
      <sz val="11"/>
      <color theme="1"/>
      <name val="ＭＳ 明朝"/>
      <family val="1"/>
      <charset val="128"/>
    </font>
    <font>
      <sz val="12"/>
      <color theme="1"/>
      <name val="Meiryo UI"/>
      <family val="3"/>
      <charset val="128"/>
    </font>
    <font>
      <b/>
      <sz val="12"/>
      <color theme="1"/>
      <name val="ＭＳ 明朝"/>
      <family val="1"/>
      <charset val="128"/>
    </font>
    <font>
      <sz val="8"/>
      <color theme="0"/>
      <name val="ＭＳ 明朝"/>
      <family val="1"/>
      <charset val="128"/>
    </font>
    <font>
      <sz val="9"/>
      <color theme="0"/>
      <name val="ＭＳ 明朝"/>
      <family val="1"/>
      <charset val="128"/>
    </font>
    <font>
      <sz val="11"/>
      <color theme="0"/>
      <name val="ＭＳ 明朝"/>
      <family val="1"/>
      <charset val="128"/>
    </font>
    <font>
      <sz val="8"/>
      <color theme="0"/>
      <name val="Meiryo UI"/>
      <family val="3"/>
      <charset val="128"/>
    </font>
    <font>
      <sz val="10"/>
      <color theme="0"/>
      <name val="Meiryo UI"/>
      <family val="3"/>
      <charset val="128"/>
    </font>
    <font>
      <u/>
      <sz val="22"/>
      <color theme="1"/>
      <name val="ＭＳ 明朝"/>
      <family val="1"/>
      <charset val="128"/>
    </font>
    <font>
      <sz val="8"/>
      <name val="ＭＳ 明朝"/>
      <family val="1"/>
      <charset val="128"/>
    </font>
    <font>
      <sz val="9"/>
      <name val="ＭＳ 明朝"/>
      <family val="1"/>
      <charset val="128"/>
    </font>
    <font>
      <sz val="11"/>
      <name val="ＭＳ 明朝"/>
      <family val="1"/>
      <charset val="128"/>
    </font>
    <font>
      <sz val="8"/>
      <name val="Meiryo UI"/>
      <family val="3"/>
      <charset val="128"/>
    </font>
    <font>
      <sz val="10"/>
      <name val="Meiryo UI"/>
      <family val="3"/>
      <charset val="128"/>
    </font>
    <font>
      <sz val="9"/>
      <color theme="0"/>
      <name val="Meiryo UI"/>
      <family val="3"/>
      <charset val="128"/>
    </font>
    <font>
      <b/>
      <sz val="11"/>
      <color theme="1"/>
      <name val="Meiryo UI"/>
      <family val="3"/>
      <charset val="128"/>
    </font>
    <font>
      <sz val="16"/>
      <color theme="1"/>
      <name val="Meiryo UI"/>
      <family val="3"/>
      <charset val="128"/>
    </font>
    <font>
      <sz val="9"/>
      <color theme="1"/>
      <name val="ＭＳ Ｐ明朝"/>
      <family val="1"/>
      <charset val="128"/>
    </font>
    <font>
      <sz val="8"/>
      <name val="Meiryo UI"/>
      <family val="2"/>
      <charset val="128"/>
    </font>
    <font>
      <b/>
      <sz val="9"/>
      <color theme="1"/>
      <name val="Meiryo UI"/>
      <family val="3"/>
      <charset val="128"/>
    </font>
    <font>
      <sz val="10"/>
      <color theme="0"/>
      <name val="ＭＳ 明朝"/>
      <family val="1"/>
      <charset val="128"/>
    </font>
    <font>
      <sz val="10"/>
      <color theme="1"/>
      <name val="Meiryo UI"/>
      <family val="2"/>
      <charset val="128"/>
    </font>
    <font>
      <b/>
      <sz val="14"/>
      <color theme="1"/>
      <name val="Meiryo UI"/>
      <family val="3"/>
      <charset val="128"/>
    </font>
    <font>
      <sz val="14"/>
      <name val="ＭＳ 明朝"/>
      <family val="1"/>
      <charset val="128"/>
    </font>
    <font>
      <sz val="1"/>
      <color theme="0"/>
      <name val="Meiryo UI"/>
      <family val="3"/>
      <charset val="128"/>
    </font>
    <font>
      <sz val="1"/>
      <color theme="0"/>
      <name val="ＭＳ 明朝"/>
      <family val="1"/>
      <charset val="128"/>
    </font>
    <font>
      <b/>
      <sz val="9"/>
      <color indexed="81"/>
      <name val="Meiryo UI"/>
      <family val="3"/>
      <charset val="128"/>
    </font>
    <font>
      <sz val="8"/>
      <color indexed="81"/>
      <name val="Meiryo UI"/>
      <family val="3"/>
      <charset val="128"/>
    </font>
  </fonts>
  <fills count="3">
    <fill>
      <patternFill patternType="none"/>
    </fill>
    <fill>
      <patternFill patternType="gray125"/>
    </fill>
    <fill>
      <patternFill patternType="solid">
        <fgColor theme="0" tint="-0.1499984740745262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dashDot">
        <color auto="1"/>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450">
    <xf numFmtId="0" fontId="0" fillId="0" borderId="0" xfId="0">
      <alignment vertical="center"/>
    </xf>
    <xf numFmtId="0" fontId="4" fillId="0" borderId="0" xfId="0" applyFont="1">
      <alignment vertical="center"/>
    </xf>
    <xf numFmtId="0" fontId="11" fillId="0" borderId="0" xfId="0" applyFont="1">
      <alignment vertical="center"/>
    </xf>
    <xf numFmtId="0" fontId="13" fillId="0" borderId="0" xfId="0" applyFont="1">
      <alignment vertical="center"/>
    </xf>
    <xf numFmtId="0" fontId="11" fillId="0" borderId="6" xfId="0" applyFont="1" applyBorder="1">
      <alignment vertical="center"/>
    </xf>
    <xf numFmtId="0" fontId="11" fillId="0" borderId="5" xfId="0" applyFont="1" applyBorder="1">
      <alignment vertical="center"/>
    </xf>
    <xf numFmtId="0" fontId="11" fillId="0" borderId="7" xfId="0" applyFont="1" applyBorder="1">
      <alignment vertical="center"/>
    </xf>
    <xf numFmtId="0" fontId="11" fillId="0" borderId="8" xfId="0" applyFont="1" applyBorder="1">
      <alignment vertical="center"/>
    </xf>
    <xf numFmtId="0" fontId="11" fillId="0" borderId="10" xfId="0" applyFont="1" applyBorder="1">
      <alignment vertical="center"/>
    </xf>
    <xf numFmtId="0" fontId="12" fillId="0" borderId="8" xfId="0" applyFont="1" applyBorder="1" applyAlignment="1">
      <alignment horizontal="left" vertical="center"/>
    </xf>
    <xf numFmtId="0" fontId="9" fillId="0" borderId="0" xfId="0" applyFont="1">
      <alignment vertical="center"/>
    </xf>
    <xf numFmtId="0" fontId="10"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14" fillId="0" borderId="0" xfId="0" applyFont="1">
      <alignment vertical="center"/>
    </xf>
    <xf numFmtId="0" fontId="10" fillId="0" borderId="0" xfId="0" applyFont="1" applyAlignment="1">
      <alignment horizontal="center" vertical="center"/>
    </xf>
    <xf numFmtId="0" fontId="9" fillId="0" borderId="0" xfId="0" applyFont="1" applyAlignment="1">
      <alignment horizontal="right" vertical="center"/>
    </xf>
    <xf numFmtId="0" fontId="11" fillId="0" borderId="23" xfId="0" applyFont="1" applyBorder="1">
      <alignment vertical="center"/>
    </xf>
    <xf numFmtId="0" fontId="13" fillId="0" borderId="10" xfId="0" applyFont="1" applyBorder="1" applyAlignment="1">
      <alignment horizontal="right" vertical="center"/>
    </xf>
    <xf numFmtId="0" fontId="13" fillId="0" borderId="10" xfId="0" applyFont="1" applyBorder="1">
      <alignment vertical="center"/>
    </xf>
    <xf numFmtId="0" fontId="13" fillId="0" borderId="29" xfId="0" applyFont="1" applyBorder="1">
      <alignment vertical="center"/>
    </xf>
    <xf numFmtId="0" fontId="6" fillId="0" borderId="0" xfId="0" applyFont="1">
      <alignment vertical="center"/>
    </xf>
    <xf numFmtId="0" fontId="7" fillId="0" borderId="0" xfId="0" applyFont="1">
      <alignment vertical="center"/>
    </xf>
    <xf numFmtId="0" fontId="3" fillId="0" borderId="0" xfId="0" applyFont="1">
      <alignment vertical="center"/>
    </xf>
    <xf numFmtId="0" fontId="18" fillId="0" borderId="0" xfId="0" applyFont="1" applyAlignment="1">
      <alignment horizontal="center" vertical="center"/>
    </xf>
    <xf numFmtId="0" fontId="0" fillId="0" borderId="5" xfId="0" applyBorder="1">
      <alignment vertical="center"/>
    </xf>
    <xf numFmtId="0" fontId="0" fillId="0" borderId="6" xfId="0" applyBorder="1">
      <alignment vertical="center"/>
    </xf>
    <xf numFmtId="0" fontId="0" fillId="0" borderId="29" xfId="0" applyBorder="1" applyAlignment="1">
      <alignment horizontal="center" vertical="center" wrapText="1"/>
    </xf>
    <xf numFmtId="0" fontId="0" fillId="0" borderId="4" xfId="0" applyBorder="1" applyAlignment="1">
      <alignment horizontal="center" vertical="center"/>
    </xf>
    <xf numFmtId="0" fontId="0" fillId="0" borderId="37" xfId="0" applyBorder="1" applyAlignment="1">
      <alignment horizontal="center" vertical="center"/>
    </xf>
    <xf numFmtId="0" fontId="5" fillId="0" borderId="0" xfId="0" applyFont="1" applyAlignment="1">
      <alignment horizontal="lef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6" fillId="0" borderId="0" xfId="0" applyFont="1" applyAlignment="1">
      <alignment horizontal="left" vertical="center"/>
    </xf>
    <xf numFmtId="178" fontId="11" fillId="0" borderId="0" xfId="0" applyNumberFormat="1" applyFont="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11" fillId="0" borderId="0" xfId="0" applyFont="1" applyAlignment="1">
      <alignment horizontal="center" vertical="center"/>
    </xf>
    <xf numFmtId="0" fontId="12" fillId="0" borderId="0" xfId="0" applyFont="1" applyAlignment="1">
      <alignment horizontal="left" vertical="center"/>
    </xf>
    <xf numFmtId="0" fontId="11" fillId="0" borderId="8" xfId="0" applyFont="1" applyBorder="1" applyAlignment="1">
      <alignment horizontal="left" vertical="center"/>
    </xf>
    <xf numFmtId="0" fontId="11" fillId="0" borderId="0" xfId="0" applyFont="1" applyAlignment="1">
      <alignment horizontal="left" vertical="center"/>
    </xf>
    <xf numFmtId="0" fontId="5" fillId="0" borderId="0" xfId="0" applyFont="1">
      <alignment vertical="center"/>
    </xf>
    <xf numFmtId="0" fontId="33" fillId="0" borderId="0" xfId="0" applyFont="1" applyAlignment="1">
      <alignment horizontal="right" vertical="center"/>
    </xf>
    <xf numFmtId="0" fontId="33" fillId="0" borderId="8" xfId="0" applyFont="1" applyBorder="1" applyAlignment="1">
      <alignment horizontal="right" vertical="center"/>
    </xf>
    <xf numFmtId="0" fontId="33" fillId="0" borderId="2" xfId="0" applyFont="1" applyBorder="1" applyAlignment="1">
      <alignment horizontal="right" vertical="center"/>
    </xf>
    <xf numFmtId="0" fontId="33" fillId="0" borderId="5" xfId="0" applyFont="1" applyBorder="1" applyAlignment="1">
      <alignment horizontal="right" vertical="center"/>
    </xf>
    <xf numFmtId="0" fontId="22" fillId="0" borderId="7" xfId="0" applyFont="1" applyBorder="1">
      <alignment vertical="center"/>
    </xf>
    <xf numFmtId="0" fontId="26" fillId="0" borderId="10" xfId="0" applyFont="1" applyBorder="1" applyAlignment="1">
      <alignment horizontal="right" vertical="center"/>
    </xf>
    <xf numFmtId="0" fontId="37" fillId="0" borderId="0" xfId="0" applyFont="1">
      <alignment vertical="center"/>
    </xf>
    <xf numFmtId="0" fontId="11" fillId="0" borderId="6" xfId="0" applyFont="1" applyBorder="1" applyAlignment="1">
      <alignment horizontal="left" vertical="center"/>
    </xf>
    <xf numFmtId="0" fontId="5" fillId="0" borderId="0" xfId="0" applyFont="1" applyAlignment="1">
      <alignment vertical="center" wrapText="1"/>
    </xf>
    <xf numFmtId="0" fontId="12" fillId="0" borderId="0" xfId="0" applyFont="1" applyAlignment="1">
      <alignment horizontal="right" vertical="center"/>
    </xf>
    <xf numFmtId="178" fontId="11" fillId="0" borderId="6" xfId="0" applyNumberFormat="1" applyFont="1" applyBorder="1">
      <alignment vertical="center"/>
    </xf>
    <xf numFmtId="0" fontId="0" fillId="0" borderId="0" xfId="0" applyAlignment="1">
      <alignment horizontal="center" vertical="center"/>
    </xf>
    <xf numFmtId="181" fontId="0" fillId="0" borderId="0" xfId="0" applyNumberFormat="1">
      <alignment vertical="center"/>
    </xf>
    <xf numFmtId="182" fontId="0" fillId="0" borderId="0" xfId="0" applyNumberFormat="1">
      <alignment vertical="center"/>
    </xf>
    <xf numFmtId="181" fontId="0" fillId="0" borderId="1" xfId="0" applyNumberFormat="1" applyBorder="1" applyAlignment="1">
      <alignment horizontal="center" vertical="center" wrapText="1"/>
    </xf>
    <xf numFmtId="182" fontId="0" fillId="0" borderId="1" xfId="0" applyNumberFormat="1" applyBorder="1" applyAlignment="1">
      <alignment horizontal="center" vertical="center"/>
    </xf>
    <xf numFmtId="182" fontId="0" fillId="0" borderId="1" xfId="0" applyNumberFormat="1" applyBorder="1" applyAlignment="1">
      <alignment horizontal="center" vertical="center" wrapText="1"/>
    </xf>
    <xf numFmtId="181" fontId="0" fillId="0" borderId="1" xfId="0" applyNumberFormat="1" applyBorder="1" applyAlignment="1">
      <alignment horizontal="center" vertical="center"/>
    </xf>
    <xf numFmtId="0" fontId="41" fillId="0" borderId="0" xfId="0" applyFont="1">
      <alignment vertical="center"/>
    </xf>
    <xf numFmtId="182" fontId="40" fillId="0" borderId="53" xfId="0" applyNumberFormat="1" applyFont="1" applyBorder="1" applyAlignment="1"/>
    <xf numFmtId="0" fontId="0" fillId="0" borderId="0" xfId="0" applyAlignment="1"/>
    <xf numFmtId="0" fontId="43" fillId="0" borderId="0" xfId="0" applyFont="1" applyAlignment="1">
      <alignment horizontal="right" vertical="center"/>
    </xf>
    <xf numFmtId="0" fontId="43" fillId="0" borderId="8" xfId="0" applyFont="1" applyBorder="1" applyAlignment="1">
      <alignment horizontal="right" vertical="center"/>
    </xf>
    <xf numFmtId="0" fontId="43" fillId="0" borderId="5" xfId="0" applyFont="1" applyBorder="1" applyAlignment="1">
      <alignment horizontal="right" vertical="center"/>
    </xf>
    <xf numFmtId="0" fontId="44" fillId="0" borderId="0" xfId="0" applyFont="1">
      <alignment vertical="center"/>
    </xf>
    <xf numFmtId="0" fontId="44" fillId="0" borderId="7" xfId="0" applyFont="1" applyBorder="1">
      <alignment vertical="center"/>
    </xf>
    <xf numFmtId="0" fontId="13" fillId="0" borderId="0" xfId="0" applyFont="1" applyAlignment="1">
      <alignment vertical="center" shrinkToFit="1"/>
    </xf>
    <xf numFmtId="178" fontId="13" fillId="0" borderId="0" xfId="0" applyNumberFormat="1" applyFont="1" applyAlignment="1">
      <alignment vertical="center" shrinkToFit="1"/>
    </xf>
    <xf numFmtId="178" fontId="13" fillId="0" borderId="6" xfId="0" applyNumberFormat="1" applyFont="1" applyBorder="1" applyAlignment="1">
      <alignment vertical="center" shrinkToFit="1"/>
    </xf>
    <xf numFmtId="183" fontId="0" fillId="0" borderId="15" xfId="0" applyNumberFormat="1" applyBorder="1">
      <alignment vertical="center"/>
    </xf>
    <xf numFmtId="181" fontId="0" fillId="0" borderId="15" xfId="0" applyNumberFormat="1" applyBorder="1">
      <alignment vertical="center"/>
    </xf>
    <xf numFmtId="182" fontId="0" fillId="0" borderId="15" xfId="0" applyNumberFormat="1" applyBorder="1">
      <alignment vertical="center"/>
    </xf>
    <xf numFmtId="183" fontId="0" fillId="0" borderId="45" xfId="0" applyNumberFormat="1" applyBorder="1" applyAlignment="1">
      <alignment horizontal="center" vertical="center"/>
    </xf>
    <xf numFmtId="183" fontId="0" fillId="0" borderId="46" xfId="0" applyNumberFormat="1" applyBorder="1" applyAlignment="1">
      <alignment horizontal="center" vertical="center"/>
    </xf>
    <xf numFmtId="183" fontId="0" fillId="0" borderId="40" xfId="0" applyNumberFormat="1" applyBorder="1" applyAlignment="1">
      <alignment horizontal="center" vertical="center"/>
    </xf>
    <xf numFmtId="183" fontId="0" fillId="0" borderId="30" xfId="0" applyNumberFormat="1" applyBorder="1">
      <alignment vertical="center"/>
    </xf>
    <xf numFmtId="181" fontId="0" fillId="0" borderId="30" xfId="0" applyNumberFormat="1" applyBorder="1">
      <alignment vertical="center"/>
    </xf>
    <xf numFmtId="182" fontId="0" fillId="0" borderId="30" xfId="0" applyNumberFormat="1" applyBorder="1">
      <alignment vertical="center"/>
    </xf>
    <xf numFmtId="183" fontId="0" fillId="0" borderId="47" xfId="0" applyNumberFormat="1" applyBorder="1" applyAlignment="1">
      <alignment horizontal="center" vertical="center"/>
    </xf>
    <xf numFmtId="183" fontId="0" fillId="0" borderId="48" xfId="0" applyNumberFormat="1" applyBorder="1" applyAlignment="1">
      <alignment horizontal="center" vertical="center"/>
    </xf>
    <xf numFmtId="183" fontId="0" fillId="0" borderId="41" xfId="0" applyNumberFormat="1" applyBorder="1" applyAlignment="1">
      <alignment horizontal="center" vertical="center"/>
    </xf>
    <xf numFmtId="183" fontId="0" fillId="0" borderId="59" xfId="0" applyNumberFormat="1" applyBorder="1" applyAlignment="1">
      <alignment horizontal="center" vertical="center"/>
    </xf>
    <xf numFmtId="183" fontId="0" fillId="0" borderId="60" xfId="0" applyNumberFormat="1" applyBorder="1" applyAlignment="1">
      <alignment horizontal="center" vertical="center"/>
    </xf>
    <xf numFmtId="183" fontId="0" fillId="0" borderId="61" xfId="0" applyNumberFormat="1" applyBorder="1">
      <alignment vertical="center"/>
    </xf>
    <xf numFmtId="181" fontId="0" fillId="0" borderId="61" xfId="0" applyNumberFormat="1" applyBorder="1">
      <alignment vertical="center"/>
    </xf>
    <xf numFmtId="182" fontId="0" fillId="0" borderId="61" xfId="0" applyNumberFormat="1" applyBorder="1">
      <alignment vertical="center"/>
    </xf>
    <xf numFmtId="183" fontId="0" fillId="0" borderId="62" xfId="0" applyNumberFormat="1" applyBorder="1" applyAlignment="1">
      <alignment horizontal="center" vertical="center"/>
    </xf>
    <xf numFmtId="183" fontId="0" fillId="0" borderId="63" xfId="0" applyNumberFormat="1" applyBorder="1" applyAlignment="1">
      <alignment horizontal="center" vertical="center"/>
    </xf>
    <xf numFmtId="183" fontId="0" fillId="0" borderId="64" xfId="0" applyNumberFormat="1" applyBorder="1" applyAlignment="1">
      <alignment horizontal="center" vertical="center"/>
    </xf>
    <xf numFmtId="183" fontId="0" fillId="2" borderId="65" xfId="0" applyNumberFormat="1" applyFill="1" applyBorder="1">
      <alignment vertical="center"/>
    </xf>
    <xf numFmtId="181" fontId="0" fillId="2" borderId="66" xfId="0" applyNumberFormat="1" applyFill="1" applyBorder="1">
      <alignment vertical="center"/>
    </xf>
    <xf numFmtId="182" fontId="0" fillId="2" borderId="66" xfId="0" applyNumberFormat="1" applyFill="1" applyBorder="1">
      <alignment vertical="center"/>
    </xf>
    <xf numFmtId="183" fontId="0" fillId="2" borderId="67" xfId="0" applyNumberFormat="1" applyFill="1" applyBorder="1" applyAlignment="1">
      <alignment horizontal="center" vertical="center"/>
    </xf>
    <xf numFmtId="183" fontId="0" fillId="2" borderId="68" xfId="0" applyNumberFormat="1" applyFill="1" applyBorder="1" applyAlignment="1">
      <alignment horizontal="center" vertical="center"/>
    </xf>
    <xf numFmtId="183" fontId="0" fillId="2" borderId="69" xfId="0" applyNumberFormat="1" applyFill="1" applyBorder="1" applyAlignment="1">
      <alignment horizontal="center" vertical="center"/>
    </xf>
    <xf numFmtId="183" fontId="0" fillId="2" borderId="70" xfId="0" applyNumberFormat="1" applyFill="1" applyBorder="1" applyAlignment="1">
      <alignment horizontal="center" vertical="center"/>
    </xf>
    <xf numFmtId="0" fontId="10" fillId="0" borderId="0" xfId="0" applyFont="1" applyAlignment="1">
      <alignment horizontal="right" vertical="center"/>
    </xf>
    <xf numFmtId="0" fontId="0" fillId="0" borderId="0" xfId="0" applyAlignment="1">
      <alignment horizontal="right" vertical="center"/>
    </xf>
    <xf numFmtId="0" fontId="10" fillId="0" borderId="3" xfId="0" applyFont="1" applyBorder="1" applyAlignment="1">
      <alignment horizontal="left"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5" xfId="0" applyFont="1" applyBorder="1" applyAlignment="1">
      <alignment horizontal="center" vertical="center"/>
    </xf>
    <xf numFmtId="0" fontId="35" fillId="0" borderId="0" xfId="0" applyFont="1" applyAlignment="1">
      <alignment horizontal="center"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9" fillId="0" borderId="0" xfId="0" applyFont="1" applyAlignment="1">
      <alignment horizontal="left" vertical="center"/>
    </xf>
    <xf numFmtId="0" fontId="14" fillId="0" borderId="0" xfId="0" applyFont="1" applyAlignment="1">
      <alignment horizontal="center" vertical="center"/>
    </xf>
    <xf numFmtId="0" fontId="13" fillId="0" borderId="0" xfId="0" applyFont="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0" fillId="0" borderId="0" xfId="0" applyFont="1" applyAlignment="1">
      <alignment horizontal="left" vertical="center"/>
    </xf>
    <xf numFmtId="0" fontId="16" fillId="0" borderId="0" xfId="0" applyFont="1" applyAlignment="1">
      <alignment horizontal="center" vertical="center"/>
    </xf>
    <xf numFmtId="0" fontId="4" fillId="0" borderId="19" xfId="0" applyFont="1" applyBorder="1" applyAlignment="1">
      <alignment horizontal="center" vertical="center" textRotation="255"/>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6" fillId="0" borderId="0" xfId="0" applyFont="1" applyAlignment="1">
      <alignment horizontal="left" vertical="center"/>
    </xf>
    <xf numFmtId="0" fontId="42" fillId="0" borderId="0" xfId="0" applyFont="1" applyAlignment="1">
      <alignment horizontal="center" vertical="center"/>
    </xf>
    <xf numFmtId="0" fontId="2" fillId="0" borderId="0" xfId="0" applyFont="1" applyAlignment="1">
      <alignment horizontal="center"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6"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Alignment="1">
      <alignment horizontal="left" vertical="center"/>
    </xf>
    <xf numFmtId="0" fontId="11" fillId="0" borderId="5" xfId="0" applyFont="1" applyBorder="1" applyAlignment="1">
      <alignment horizontal="distributed" vertical="center" wrapText="1"/>
    </xf>
    <xf numFmtId="0" fontId="11" fillId="0" borderId="0" xfId="0" applyFont="1" applyAlignment="1">
      <alignment horizontal="distributed" vertical="center" wrapText="1"/>
    </xf>
    <xf numFmtId="0" fontId="11" fillId="0" borderId="7"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5" xfId="0" applyFont="1" applyBorder="1" applyAlignment="1">
      <alignment horizontal="distributed" vertical="center"/>
    </xf>
    <xf numFmtId="0" fontId="11" fillId="0" borderId="0" xfId="0" applyFont="1" applyAlignment="1">
      <alignment horizontal="distributed" vertical="center"/>
    </xf>
    <xf numFmtId="0" fontId="11" fillId="0" borderId="6" xfId="0" applyFont="1" applyBorder="1" applyAlignment="1">
      <alignment horizontal="left" vertical="center"/>
    </xf>
    <xf numFmtId="0" fontId="11" fillId="0" borderId="0" xfId="0" applyFont="1" applyAlignment="1">
      <alignment horizontal="right"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5" fillId="0" borderId="22" xfId="0" applyFont="1" applyBorder="1" applyAlignment="1">
      <alignment horizontal="distributed" vertical="center"/>
    </xf>
    <xf numFmtId="0" fontId="5" fillId="0" borderId="23"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13" fillId="0" borderId="0" xfId="0" applyFont="1" applyAlignment="1">
      <alignment horizontal="center" vertical="center" shrinkToFit="1"/>
    </xf>
    <xf numFmtId="0" fontId="39" fillId="0" borderId="5" xfId="0" applyFont="1" applyBorder="1" applyAlignment="1">
      <alignment horizontal="center" vertical="center"/>
    </xf>
    <xf numFmtId="0" fontId="39" fillId="0" borderId="7" xfId="0" applyFont="1" applyBorder="1" applyAlignment="1">
      <alignment horizontal="center" vertical="center"/>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13" fillId="0" borderId="3" xfId="0" applyFont="1" applyBorder="1" applyAlignment="1">
      <alignment horizontal="center" vertical="center" shrinkToFit="1"/>
    </xf>
    <xf numFmtId="0" fontId="13" fillId="0" borderId="8" xfId="0" applyFont="1" applyBorder="1" applyAlignment="1">
      <alignment horizontal="center" vertical="center"/>
    </xf>
    <xf numFmtId="0" fontId="12" fillId="0" borderId="5" xfId="0" applyFont="1" applyBorder="1" applyAlignment="1">
      <alignment horizontal="right" vertical="center"/>
    </xf>
    <xf numFmtId="0" fontId="12" fillId="0" borderId="0" xfId="0" applyFont="1" applyAlignment="1">
      <alignment horizontal="right" vertical="center"/>
    </xf>
    <xf numFmtId="0" fontId="13" fillId="0" borderId="8" xfId="0" applyFont="1" applyBorder="1" applyAlignment="1">
      <alignment horizontal="center" vertical="center" shrinkToFit="1"/>
    </xf>
    <xf numFmtId="0" fontId="4" fillId="0" borderId="0" xfId="0" applyFont="1" applyAlignment="1">
      <alignment horizontal="left" wrapText="1"/>
    </xf>
    <xf numFmtId="0" fontId="4" fillId="0" borderId="0" xfId="0" applyFont="1" applyAlignment="1">
      <alignment horizontal="left"/>
    </xf>
    <xf numFmtId="0" fontId="4" fillId="0" borderId="6"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14" fillId="0" borderId="23" xfId="0" applyFont="1" applyBorder="1" applyAlignment="1">
      <alignment horizontal="left" vertical="center" shrinkToFit="1"/>
    </xf>
    <xf numFmtId="0" fontId="14" fillId="0" borderId="24" xfId="0" applyFont="1" applyBorder="1" applyAlignment="1">
      <alignment horizontal="left" vertical="center" shrinkToFit="1"/>
    </xf>
    <xf numFmtId="0" fontId="14" fillId="0" borderId="13" xfId="0" applyFont="1" applyBorder="1" applyAlignment="1">
      <alignment horizontal="left" vertical="center" shrinkToFit="1"/>
    </xf>
    <xf numFmtId="0" fontId="14" fillId="0" borderId="14" xfId="0" applyFont="1" applyBorder="1" applyAlignment="1">
      <alignment horizontal="left" vertical="center" shrinkToFit="1"/>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179" fontId="11" fillId="0" borderId="23" xfId="0" applyNumberFormat="1" applyFont="1" applyBorder="1" applyAlignment="1">
      <alignment horizontal="center" vertical="center"/>
    </xf>
    <xf numFmtId="180" fontId="11" fillId="0" borderId="23" xfId="0" applyNumberFormat="1" applyFont="1" applyBorder="1" applyAlignment="1">
      <alignment horizontal="left" vertical="center"/>
    </xf>
    <xf numFmtId="180" fontId="11" fillId="0" borderId="24" xfId="0" applyNumberFormat="1" applyFont="1" applyBorder="1" applyAlignment="1">
      <alignment horizontal="left" vertical="center"/>
    </xf>
    <xf numFmtId="0" fontId="13" fillId="0" borderId="21" xfId="0" applyFont="1" applyBorder="1" applyAlignment="1">
      <alignment horizontal="left" vertical="center" shrinkToFit="1"/>
    </xf>
    <xf numFmtId="0" fontId="13" fillId="0" borderId="50" xfId="0" applyFont="1" applyBorder="1" applyAlignment="1">
      <alignment horizontal="left" vertical="center" shrinkToFit="1"/>
    </xf>
    <xf numFmtId="0" fontId="13" fillId="0" borderId="17" xfId="0" applyFont="1" applyBorder="1" applyAlignment="1">
      <alignment horizontal="left" vertical="center" shrinkToFit="1"/>
    </xf>
    <xf numFmtId="0" fontId="13" fillId="0" borderId="18" xfId="0" applyFont="1" applyBorder="1" applyAlignment="1">
      <alignment horizontal="left" vertical="center" shrinkToFit="1"/>
    </xf>
    <xf numFmtId="0" fontId="11" fillId="0" borderId="17" xfId="0" applyFont="1" applyBorder="1" applyAlignment="1">
      <alignment horizontal="center" vertical="center" shrinkToFit="1"/>
    </xf>
    <xf numFmtId="0" fontId="11" fillId="0" borderId="18" xfId="0" applyFont="1" applyBorder="1" applyAlignment="1">
      <alignment horizontal="center" vertical="center" shrinkToFi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14" fillId="0" borderId="21" xfId="0" applyFont="1" applyBorder="1" applyAlignment="1">
      <alignment horizontal="left" vertical="center" shrinkToFit="1"/>
    </xf>
    <xf numFmtId="0" fontId="14" fillId="0" borderId="50" xfId="0" applyFont="1" applyBorder="1" applyAlignment="1">
      <alignment horizontal="left" vertical="center" shrinkToFit="1"/>
    </xf>
    <xf numFmtId="0" fontId="14" fillId="0" borderId="17" xfId="0" applyFont="1" applyBorder="1" applyAlignment="1">
      <alignment horizontal="left" vertical="center" shrinkToFit="1"/>
    </xf>
    <xf numFmtId="0" fontId="14" fillId="0" borderId="18" xfId="0" applyFont="1" applyBorder="1" applyAlignment="1">
      <alignment horizontal="left" vertical="center" shrinkToFit="1"/>
    </xf>
    <xf numFmtId="0" fontId="4" fillId="0" borderId="49" xfId="0" applyFont="1" applyBorder="1" applyAlignment="1">
      <alignment horizontal="center" vertical="center"/>
    </xf>
    <xf numFmtId="0" fontId="4" fillId="0" borderId="21"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4" fillId="0" borderId="51" xfId="0" applyFont="1" applyBorder="1" applyAlignment="1">
      <alignment horizontal="center" vertical="center"/>
    </xf>
    <xf numFmtId="0" fontId="4" fillId="0" borderId="17" xfId="0" applyFont="1" applyBorder="1" applyAlignment="1">
      <alignment horizontal="center" vertical="center"/>
    </xf>
    <xf numFmtId="0" fontId="4" fillId="0" borderId="52" xfId="0" applyFont="1" applyBorder="1" applyAlignment="1">
      <alignment horizontal="center" vertical="center"/>
    </xf>
    <xf numFmtId="0" fontId="4" fillId="0" borderId="26" xfId="0" applyFont="1" applyBorder="1" applyAlignment="1">
      <alignment horizontal="center" vertical="center"/>
    </xf>
    <xf numFmtId="0" fontId="8" fillId="0" borderId="26" xfId="1" applyBorder="1" applyAlignment="1">
      <alignment horizontal="left" vertical="center" shrinkToFit="1"/>
    </xf>
    <xf numFmtId="0" fontId="4" fillId="0" borderId="26" xfId="0" applyFont="1" applyBorder="1" applyAlignment="1">
      <alignment horizontal="left" vertical="center" shrinkToFit="1"/>
    </xf>
    <xf numFmtId="0" fontId="4" fillId="0" borderId="42" xfId="0" applyFont="1" applyBorder="1" applyAlignment="1">
      <alignment horizontal="left" vertical="center" shrinkToFit="1"/>
    </xf>
    <xf numFmtId="0" fontId="13" fillId="0" borderId="26" xfId="0" applyFont="1" applyBorder="1" applyAlignment="1">
      <alignment horizontal="left" vertical="center" shrinkToFit="1"/>
    </xf>
    <xf numFmtId="0" fontId="13" fillId="0" borderId="42" xfId="0" applyFont="1" applyBorder="1" applyAlignment="1">
      <alignment horizontal="left" vertical="center" shrinkToFit="1"/>
    </xf>
    <xf numFmtId="0" fontId="14" fillId="0" borderId="3" xfId="0" applyFont="1" applyBorder="1" applyAlignment="1">
      <alignment horizontal="center" vertical="center"/>
    </xf>
    <xf numFmtId="0" fontId="15" fillId="0" borderId="28" xfId="0" applyFont="1" applyBorder="1" applyAlignment="1">
      <alignment horizontal="left" vertical="center"/>
    </xf>
    <xf numFmtId="0" fontId="19" fillId="0" borderId="11" xfId="0" applyFont="1" applyBorder="1" applyAlignment="1">
      <alignment horizontal="left" vertical="center"/>
    </xf>
    <xf numFmtId="0" fontId="19" fillId="0" borderId="10" xfId="0" applyFont="1" applyBorder="1" applyAlignment="1">
      <alignment horizontal="left" vertical="center"/>
    </xf>
    <xf numFmtId="0" fontId="11" fillId="0" borderId="10" xfId="0" applyFont="1" applyBorder="1" applyAlignment="1">
      <alignment horizontal="left" vertical="center"/>
    </xf>
    <xf numFmtId="0" fontId="10" fillId="0" borderId="3" xfId="0" applyFont="1" applyBorder="1" applyAlignment="1">
      <alignment horizontal="center" wrapText="1"/>
    </xf>
    <xf numFmtId="0" fontId="10" fillId="0" borderId="4" xfId="0" applyFont="1" applyBorder="1" applyAlignment="1">
      <alignment horizontal="center" wrapText="1"/>
    </xf>
    <xf numFmtId="0" fontId="10" fillId="0" borderId="0" xfId="0" applyFont="1" applyAlignment="1">
      <alignment horizontal="center" wrapText="1"/>
    </xf>
    <xf numFmtId="0" fontId="10" fillId="0" borderId="6" xfId="0" applyFont="1" applyBorder="1" applyAlignment="1">
      <alignment horizontal="center" wrapText="1"/>
    </xf>
    <xf numFmtId="177" fontId="36" fillId="0" borderId="8" xfId="0" applyNumberFormat="1" applyFont="1" applyBorder="1" applyAlignment="1">
      <alignment horizontal="center" vertical="center"/>
    </xf>
    <xf numFmtId="177" fontId="36" fillId="0" borderId="9" xfId="0" applyNumberFormat="1" applyFont="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42" xfId="0" applyFont="1" applyBorder="1" applyAlignment="1">
      <alignment horizontal="center" vertical="center" wrapText="1"/>
    </xf>
    <xf numFmtId="0" fontId="14" fillId="0" borderId="23"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4" xfId="0" applyFont="1" applyBorder="1" applyAlignment="1">
      <alignment horizontal="center" vertical="center" shrinkToFi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11" fillId="0" borderId="0" xfId="0" applyFont="1" applyAlignment="1">
      <alignment horizontal="left" vertical="center" shrinkToFit="1"/>
    </xf>
    <xf numFmtId="0" fontId="11" fillId="0" borderId="6" xfId="0" applyFont="1" applyBorder="1" applyAlignment="1">
      <alignment horizontal="left" vertical="center" shrinkToFit="1"/>
    </xf>
    <xf numFmtId="177" fontId="20" fillId="0" borderId="2" xfId="0" applyNumberFormat="1" applyFont="1" applyBorder="1" applyAlignment="1">
      <alignment horizontal="center" vertical="center" shrinkToFit="1"/>
    </xf>
    <xf numFmtId="177" fontId="20" fillId="0" borderId="3" xfId="0" applyNumberFormat="1" applyFont="1" applyBorder="1" applyAlignment="1">
      <alignment horizontal="center" vertical="center" shrinkToFit="1"/>
    </xf>
    <xf numFmtId="177" fontId="20" fillId="0" borderId="5" xfId="0" applyNumberFormat="1" applyFont="1" applyBorder="1" applyAlignment="1">
      <alignment horizontal="center" vertical="center" shrinkToFit="1"/>
    </xf>
    <xf numFmtId="177" fontId="20" fillId="0" borderId="0" xfId="0" applyNumberFormat="1" applyFont="1" applyAlignment="1">
      <alignment horizontal="center" vertical="center" shrinkToFit="1"/>
    </xf>
    <xf numFmtId="177" fontId="20" fillId="0" borderId="7" xfId="0" applyNumberFormat="1" applyFont="1" applyBorder="1" applyAlignment="1">
      <alignment horizontal="center" vertical="center" shrinkToFit="1"/>
    </xf>
    <xf numFmtId="177" fontId="20" fillId="0" borderId="8" xfId="0" applyNumberFormat="1" applyFont="1" applyBorder="1" applyAlignment="1">
      <alignment horizontal="center" vertical="center" shrinkToFit="1"/>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38"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5" xfId="0" applyFont="1" applyBorder="1" applyAlignment="1">
      <alignment horizontal="center" vertical="center"/>
    </xf>
    <xf numFmtId="0" fontId="34" fillId="0" borderId="0" xfId="0" applyFont="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177" fontId="11" fillId="0" borderId="0" xfId="0" applyNumberFormat="1" applyFont="1">
      <alignment vertical="center"/>
    </xf>
    <xf numFmtId="0" fontId="11" fillId="0" borderId="0" xfId="0" applyFont="1" applyAlignment="1">
      <alignment horizontal="left" vertical="top" wrapText="1" indent="1"/>
    </xf>
    <xf numFmtId="0" fontId="11" fillId="0" borderId="0" xfId="0" applyFont="1" applyAlignment="1">
      <alignment horizontal="left" vertical="top" indent="1"/>
    </xf>
    <xf numFmtId="0" fontId="11" fillId="0" borderId="6" xfId="0" applyFont="1" applyBorder="1" applyAlignment="1">
      <alignment horizontal="left" vertical="top" inden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4" fillId="0" borderId="26" xfId="0" applyFont="1" applyBorder="1" applyAlignment="1">
      <alignment horizontal="left" vertical="center"/>
    </xf>
    <xf numFmtId="0" fontId="4" fillId="0" borderId="42" xfId="0" applyFont="1" applyBorder="1" applyAlignment="1">
      <alignment horizontal="left" vertical="center"/>
    </xf>
    <xf numFmtId="0" fontId="5" fillId="0" borderId="26" xfId="0" applyFont="1" applyBorder="1" applyAlignment="1">
      <alignment horizontal="left" vertical="center" shrinkToFit="1"/>
    </xf>
    <xf numFmtId="0" fontId="5" fillId="0" borderId="42"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50"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0" fontId="11" fillId="0" borderId="3" xfId="0" applyFont="1" applyBorder="1" applyAlignment="1">
      <alignment horizontal="center" vertical="center" shrinkToFit="1"/>
    </xf>
    <xf numFmtId="0" fontId="7" fillId="0" borderId="0" xfId="0" applyFont="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2" fillId="0" borderId="29" xfId="0" applyFont="1" applyBorder="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183" fontId="0" fillId="0" borderId="1" xfId="0" applyNumberFormat="1" applyBorder="1" applyAlignment="1">
      <alignment horizontal="center" vertical="center"/>
    </xf>
    <xf numFmtId="183" fontId="0" fillId="0" borderId="57" xfId="0" applyNumberFormat="1" applyBorder="1" applyAlignment="1">
      <alignment horizontal="center" vertical="center"/>
    </xf>
    <xf numFmtId="0" fontId="0" fillId="0" borderId="55" xfId="0" applyBorder="1" applyAlignment="1">
      <alignment horizontal="center" textRotation="90"/>
    </xf>
    <xf numFmtId="0" fontId="0" fillId="0" borderId="59" xfId="0" applyBorder="1" applyAlignment="1">
      <alignment horizontal="center" textRotation="90"/>
    </xf>
    <xf numFmtId="0" fontId="0" fillId="0" borderId="53" xfId="0" applyBorder="1" applyAlignment="1">
      <alignment horizontal="left"/>
    </xf>
    <xf numFmtId="182" fontId="13" fillId="0" borderId="53" xfId="0" applyNumberFormat="1" applyFont="1" applyBorder="1" applyAlignment="1">
      <alignment horizontal="center" shrinkToFit="1"/>
    </xf>
    <xf numFmtId="183" fontId="0" fillId="0" borderId="54" xfId="0" applyNumberFormat="1" applyBorder="1" applyAlignment="1">
      <alignment horizontal="center" textRotation="90"/>
    </xf>
    <xf numFmtId="183" fontId="0" fillId="0" borderId="58" xfId="0" applyNumberFormat="1" applyBorder="1" applyAlignment="1">
      <alignment horizontal="center" textRotation="90"/>
    </xf>
    <xf numFmtId="182" fontId="0" fillId="0" borderId="1" xfId="0" applyNumberFormat="1" applyBorder="1" applyAlignment="1">
      <alignment horizontal="center" vertical="center" wrapText="1"/>
    </xf>
    <xf numFmtId="182" fontId="0" fillId="0" borderId="57" xfId="0" applyNumberFormat="1" applyBorder="1" applyAlignment="1">
      <alignment horizontal="center" vertical="center" wrapText="1"/>
    </xf>
    <xf numFmtId="183" fontId="0" fillId="0" borderId="56" xfId="0" applyNumberFormat="1" applyBorder="1" applyAlignment="1">
      <alignment horizontal="center" textRotation="90"/>
    </xf>
    <xf numFmtId="183" fontId="0" fillId="0" borderId="60" xfId="0" applyNumberFormat="1" applyBorder="1" applyAlignment="1">
      <alignment horizontal="center" textRotation="90"/>
    </xf>
    <xf numFmtId="183" fontId="0" fillId="0" borderId="55" xfId="0" applyNumberFormat="1" applyBorder="1" applyAlignment="1">
      <alignment horizontal="center" vertical="center"/>
    </xf>
    <xf numFmtId="183" fontId="0" fillId="0" borderId="56" xfId="0" applyNumberFormat="1" applyBorder="1" applyAlignment="1">
      <alignment horizontal="center" vertical="center"/>
    </xf>
    <xf numFmtId="183" fontId="0" fillId="0" borderId="55" xfId="0" applyNumberFormat="1" applyBorder="1" applyAlignment="1">
      <alignment horizontal="center" textRotation="90"/>
    </xf>
    <xf numFmtId="183" fontId="0" fillId="0" borderId="59" xfId="0" applyNumberFormat="1" applyBorder="1" applyAlignment="1">
      <alignment horizontal="center" textRotation="90"/>
    </xf>
    <xf numFmtId="0" fontId="0" fillId="0" borderId="53" xfId="0" applyBorder="1" applyAlignment="1">
      <alignment horizontal="center" shrinkToFit="1"/>
    </xf>
    <xf numFmtId="0" fontId="0" fillId="0" borderId="53" xfId="0" applyBorder="1" applyAlignment="1">
      <alignment horizontal="center"/>
    </xf>
    <xf numFmtId="184" fontId="0" fillId="0" borderId="53" xfId="0" applyNumberFormat="1" applyBorder="1" applyAlignment="1">
      <alignment horizontal="left" shrinkToFit="1"/>
    </xf>
    <xf numFmtId="0" fontId="0" fillId="0" borderId="56" xfId="0" applyBorder="1" applyAlignment="1">
      <alignment horizontal="center" textRotation="90"/>
    </xf>
    <xf numFmtId="0" fontId="0" fillId="0" borderId="60" xfId="0" applyBorder="1" applyAlignment="1">
      <alignment horizontal="center" textRotation="90"/>
    </xf>
    <xf numFmtId="0" fontId="0" fillId="0" borderId="54" xfId="0" applyBorder="1" applyAlignment="1">
      <alignment horizontal="center" textRotation="90"/>
    </xf>
    <xf numFmtId="0" fontId="0" fillId="0" borderId="58" xfId="0" applyBorder="1" applyAlignment="1">
      <alignment horizontal="center" textRotation="90"/>
    </xf>
    <xf numFmtId="0" fontId="0" fillId="0" borderId="55" xfId="0"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alignment horizontal="center" vertical="center"/>
    </xf>
    <xf numFmtId="177" fontId="0" fillId="0" borderId="27" xfId="0" applyNumberFormat="1" applyBorder="1">
      <alignment vertical="center"/>
    </xf>
    <xf numFmtId="177" fontId="0" fillId="0" borderId="15" xfId="0" applyNumberFormat="1" applyBorder="1">
      <alignment vertical="center"/>
    </xf>
    <xf numFmtId="0" fontId="0" fillId="0" borderId="15" xfId="0" applyBorder="1" applyAlignment="1">
      <alignment horizontal="center" vertical="center"/>
    </xf>
    <xf numFmtId="0" fontId="10" fillId="0" borderId="0" xfId="0" applyFont="1" applyAlignment="1">
      <alignment horizontal="left" vertical="center" indent="2"/>
    </xf>
    <xf numFmtId="0" fontId="0" fillId="0" borderId="40" xfId="0" applyBorder="1" applyAlignment="1">
      <alignment horizontal="left" vertical="center"/>
    </xf>
    <xf numFmtId="0" fontId="0" fillId="0" borderId="15" xfId="0" applyBorder="1" applyAlignment="1">
      <alignment horizontal="left" vertical="center"/>
    </xf>
    <xf numFmtId="176" fontId="0" fillId="0" borderId="40" xfId="0" applyNumberFormat="1" applyBorder="1" applyAlignment="1">
      <alignment horizontal="left" vertical="center"/>
    </xf>
    <xf numFmtId="176" fontId="0" fillId="0" borderId="15" xfId="0" applyNumberFormat="1" applyBorder="1" applyAlignment="1">
      <alignment horizontal="left" vertical="center"/>
    </xf>
    <xf numFmtId="0" fontId="27" fillId="0" borderId="0" xfId="0" applyFont="1" applyAlignment="1">
      <alignment horizontal="center" vertical="center"/>
    </xf>
    <xf numFmtId="0" fontId="0" fillId="0" borderId="0" xfId="0" applyAlignment="1">
      <alignment horizontal="left" vertical="center"/>
    </xf>
    <xf numFmtId="0" fontId="6" fillId="0" borderId="0" xfId="0" applyFont="1" applyAlignment="1">
      <alignment horizontal="left" indent="1"/>
    </xf>
    <xf numFmtId="0" fontId="5" fillId="0" borderId="0" xfId="0" applyFont="1" applyAlignment="1">
      <alignment horizontal="left" vertical="center" indent="2"/>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0" fillId="0" borderId="27" xfId="0" applyBorder="1" applyAlignment="1">
      <alignment horizontal="center"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39" xfId="0" applyBorder="1" applyAlignment="1">
      <alignment horizontal="left" vertical="center"/>
    </xf>
    <xf numFmtId="0" fontId="0" fillId="0" borderId="27" xfId="0" applyBorder="1" applyAlignment="1">
      <alignment horizontal="left" vertical="center"/>
    </xf>
    <xf numFmtId="0" fontId="0" fillId="0" borderId="20" xfId="0" applyBorder="1" applyAlignment="1">
      <alignment horizontal="left" vertical="top"/>
    </xf>
    <xf numFmtId="0" fontId="0" fillId="0" borderId="21"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176" fontId="0" fillId="0" borderId="0" xfId="0" applyNumberFormat="1" applyAlignment="1">
      <alignment horizontal="left" vertical="top"/>
    </xf>
    <xf numFmtId="176" fontId="0" fillId="0" borderId="6" xfId="0" applyNumberFormat="1" applyBorder="1" applyAlignment="1">
      <alignment horizontal="left" vertical="top"/>
    </xf>
    <xf numFmtId="0" fontId="0" fillId="0" borderId="76" xfId="0" applyBorder="1" applyAlignment="1">
      <alignment horizontal="left" vertical="center" indent="1"/>
    </xf>
    <xf numFmtId="0" fontId="0" fillId="0" borderId="53" xfId="0" applyBorder="1" applyAlignment="1">
      <alignment horizontal="left" vertical="center" indent="1"/>
    </xf>
    <xf numFmtId="0" fontId="0" fillId="0" borderId="77" xfId="0" applyBorder="1" applyAlignment="1">
      <alignment horizontal="left" vertical="center" indent="1"/>
    </xf>
    <xf numFmtId="0" fontId="0" fillId="0" borderId="3" xfId="0" applyBorder="1" applyAlignment="1">
      <alignment horizontal="right" vertical="center"/>
    </xf>
    <xf numFmtId="0" fontId="10" fillId="0" borderId="0" xfId="0" applyFont="1" applyAlignment="1">
      <alignment horizontal="right" vertical="center"/>
    </xf>
    <xf numFmtId="0" fontId="0" fillId="0" borderId="71" xfId="0" applyBorder="1" applyAlignment="1">
      <alignment horizontal="left" vertical="center"/>
    </xf>
    <xf numFmtId="0" fontId="0" fillId="0" borderId="72"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0" fontId="0" fillId="0" borderId="74" xfId="0" applyBorder="1" applyAlignment="1">
      <alignment horizontal="left" vertical="center" indent="1"/>
    </xf>
    <xf numFmtId="0" fontId="0" fillId="0" borderId="0" xfId="0" applyAlignment="1">
      <alignment horizontal="left" vertical="center" indent="1"/>
    </xf>
    <xf numFmtId="0" fontId="0" fillId="0" borderId="75" xfId="0" applyBorder="1" applyAlignment="1">
      <alignment horizontal="left" vertical="center" indent="1"/>
    </xf>
    <xf numFmtId="0" fontId="0" fillId="0" borderId="36" xfId="0" applyBorder="1" applyAlignment="1">
      <alignment horizontal="right" vertical="center"/>
    </xf>
    <xf numFmtId="0" fontId="0" fillId="0" borderId="35" xfId="0" applyBorder="1" applyAlignment="1">
      <alignment horizontal="right" vertical="center"/>
    </xf>
    <xf numFmtId="0" fontId="0" fillId="0" borderId="34" xfId="0" applyBorder="1" applyAlignment="1">
      <alignment horizontal="distributed" vertical="distributed" wrapText="1"/>
    </xf>
    <xf numFmtId="0" fontId="0" fillId="0" borderId="35" xfId="0" applyBorder="1" applyAlignment="1">
      <alignment horizontal="distributed" vertical="distributed" wrapText="1"/>
    </xf>
    <xf numFmtId="0" fontId="0" fillId="0" borderId="25" xfId="0" applyBorder="1" applyAlignment="1">
      <alignment horizontal="left" vertical="top"/>
    </xf>
    <xf numFmtId="0" fontId="0" fillId="0" borderId="26" xfId="0" applyBorder="1" applyAlignment="1">
      <alignment horizontal="left" vertical="top"/>
    </xf>
    <xf numFmtId="0" fontId="0" fillId="0" borderId="33" xfId="0" applyBorder="1" applyAlignment="1">
      <alignment horizontal="right" vertical="center"/>
    </xf>
    <xf numFmtId="0" fontId="0" fillId="0" borderId="31" xfId="0" applyBorder="1" applyAlignment="1">
      <alignment horizontal="right" vertical="center" shrinkToFit="1"/>
    </xf>
    <xf numFmtId="0" fontId="0" fillId="0" borderId="10" xfId="0" applyBorder="1" applyAlignment="1">
      <alignment horizontal="right" vertical="center" shrinkToFit="1"/>
    </xf>
    <xf numFmtId="0" fontId="0" fillId="0" borderId="11" xfId="0" applyBorder="1" applyAlignment="1">
      <alignment horizontal="distributed" vertical="center" wrapText="1"/>
    </xf>
    <xf numFmtId="0" fontId="0" fillId="0" borderId="10" xfId="0" applyBorder="1" applyAlignment="1">
      <alignment horizontal="distributed" vertical="center" wrapText="1"/>
    </xf>
    <xf numFmtId="0" fontId="0" fillId="0" borderId="5" xfId="0" applyBorder="1" applyAlignment="1">
      <alignment horizontal="left"/>
    </xf>
    <xf numFmtId="0" fontId="0" fillId="0" borderId="0" xfId="0" applyAlignment="1">
      <alignment horizontal="left"/>
    </xf>
    <xf numFmtId="0" fontId="0" fillId="0" borderId="6" xfId="0" applyBorder="1" applyAlignment="1">
      <alignment horizontal="left"/>
    </xf>
    <xf numFmtId="0" fontId="0" fillId="0" borderId="41" xfId="0" applyBorder="1" applyAlignment="1">
      <alignment horizontal="left" vertical="center"/>
    </xf>
    <xf numFmtId="0" fontId="0" fillId="0" borderId="30" xfId="0"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distributed" vertical="distributed"/>
    </xf>
    <xf numFmtId="0" fontId="0" fillId="0" borderId="3" xfId="0" applyBorder="1" applyAlignment="1">
      <alignment horizontal="distributed" vertical="distributed"/>
    </xf>
    <xf numFmtId="177" fontId="0" fillId="0" borderId="30" xfId="0" applyNumberFormat="1" applyBorder="1">
      <alignment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xf>
    <xf numFmtId="177" fontId="15" fillId="0" borderId="32" xfId="0" applyNumberFormat="1" applyFont="1" applyBorder="1">
      <alignment vertical="center"/>
    </xf>
    <xf numFmtId="177" fontId="0" fillId="0" borderId="38" xfId="0" applyNumberFormat="1" applyBorder="1">
      <alignment vertical="center"/>
    </xf>
    <xf numFmtId="9" fontId="0" fillId="0" borderId="38" xfId="0" applyNumberFormat="1" applyBorder="1" applyAlignment="1">
      <alignment horizontal="center" vertical="center"/>
    </xf>
    <xf numFmtId="0" fontId="0" fillId="0" borderId="27" xfId="0" applyBorder="1">
      <alignment vertical="center"/>
    </xf>
    <xf numFmtId="0" fontId="0" fillId="0" borderId="0" xfId="0" quotePrefix="1" applyAlignment="1">
      <alignment horizontal="left" vertical="center"/>
    </xf>
    <xf numFmtId="0" fontId="15" fillId="0" borderId="0" xfId="0" applyFont="1" applyAlignment="1">
      <alignment horizontal="left" vertical="center"/>
    </xf>
  </cellXfs>
  <cellStyles count="2">
    <cellStyle name="ハイパーリンク" xfId="1" builtinId="8"/>
    <cellStyle name="標準" xfId="0" builtinId="0"/>
  </cellStyles>
  <dxfs count="75">
    <dxf>
      <fill>
        <patternFill>
          <bgColor rgb="FFFFFF00"/>
        </patternFill>
      </fill>
    </dxf>
    <dxf>
      <font>
        <b/>
        <i val="0"/>
      </font>
    </dxf>
    <dxf>
      <fill>
        <patternFill>
          <bgColor rgb="FFFFFF00"/>
        </patternFill>
      </fill>
    </dxf>
    <dxf>
      <font>
        <b/>
        <i val="0"/>
      </font>
    </dxf>
    <dxf>
      <font>
        <b/>
        <i val="0"/>
      </font>
    </dxf>
    <dxf>
      <fill>
        <patternFill>
          <bgColor rgb="FFFFFF00"/>
        </patternFill>
      </fill>
    </dxf>
    <dxf>
      <fill>
        <patternFill>
          <bgColor rgb="FFFFFF00"/>
        </patternFill>
      </fill>
    </dxf>
    <dxf>
      <fill>
        <patternFill>
          <bgColor rgb="FFFFFF00"/>
        </patternFill>
      </fill>
    </dxf>
    <dxf>
      <font>
        <b/>
        <i val="0"/>
      </font>
    </dxf>
    <dxf>
      <fill>
        <patternFill>
          <bgColor rgb="FFFFFF00"/>
        </patternFill>
      </fill>
    </dxf>
    <dxf>
      <font>
        <b/>
        <i val="0"/>
      </font>
    </dxf>
    <dxf>
      <fill>
        <patternFill>
          <bgColor rgb="FFFFFF00"/>
        </patternFill>
      </fill>
    </dxf>
    <dxf>
      <fill>
        <patternFill>
          <bgColor rgb="FFFFFF00"/>
        </patternFill>
      </fill>
    </dxf>
    <dxf>
      <font>
        <b/>
        <i val="0"/>
      </font>
    </dxf>
    <dxf>
      <font>
        <b/>
        <i val="0"/>
      </font>
    </dxf>
    <dxf>
      <font>
        <b/>
        <i val="0"/>
      </font>
    </dxf>
    <dxf>
      <fill>
        <patternFill>
          <bgColor rgb="FFFFFF00"/>
        </patternFill>
      </fill>
    </dxf>
    <dxf>
      <fill>
        <patternFill>
          <bgColor rgb="FFFFFF00"/>
        </patternFill>
      </fill>
    </dxf>
    <dxf>
      <font>
        <b/>
        <i val="0"/>
      </font>
    </dxf>
    <dxf>
      <fill>
        <patternFill>
          <bgColor rgb="FFFFFF00"/>
        </patternFill>
      </fill>
    </dxf>
    <dxf>
      <font>
        <b/>
        <i val="0"/>
      </font>
    </dxf>
    <dxf>
      <font>
        <b/>
        <i val="0"/>
      </font>
    </dxf>
    <dxf>
      <font>
        <b/>
        <i val="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ont>
        <b/>
        <i val="0"/>
      </font>
    </dxf>
    <dxf>
      <fill>
        <patternFill patternType="none">
          <bgColor auto="1"/>
        </patternFill>
      </fill>
    </dxf>
    <dxf>
      <fill>
        <patternFill>
          <bgColor rgb="FFFFFF00"/>
        </patternFill>
      </fill>
    </dxf>
    <dxf>
      <font>
        <b/>
        <i val="0"/>
      </font>
    </dxf>
    <dxf>
      <font>
        <b/>
        <i val="0"/>
      </font>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font>
    </dxf>
    <dxf>
      <fill>
        <patternFill patternType="none">
          <bgColor auto="1"/>
        </patternFill>
      </fill>
    </dxf>
    <dxf>
      <fill>
        <patternFill>
          <bgColor rgb="FFFFFF00"/>
        </patternFill>
      </fill>
    </dxf>
    <dxf>
      <font>
        <b/>
        <i val="0"/>
      </font>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ont>
        <b/>
        <i val="0"/>
      </font>
    </dxf>
    <dxf>
      <font>
        <b/>
        <i val="0"/>
      </font>
    </dxf>
    <dxf>
      <fill>
        <patternFill patternType="none">
          <bgColor auto="1"/>
        </patternFill>
      </fill>
    </dxf>
    <dxf>
      <fill>
        <patternFill patternType="none">
          <bgColor auto="1"/>
        </patternFill>
      </fill>
    </dxf>
    <dxf>
      <font>
        <b/>
        <i val="0"/>
      </font>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ont>
        <b/>
        <i val="0"/>
      </font>
    </dxf>
    <dxf>
      <fill>
        <patternFill>
          <bgColor rgb="FFFFFF00"/>
        </patternFill>
      </fill>
    </dxf>
    <dxf>
      <fill>
        <patternFill patternType="none">
          <bgColor auto="1"/>
        </patternFill>
      </fill>
    </dxf>
    <dxf>
      <font>
        <b/>
        <i val="0"/>
      </font>
    </dxf>
    <dxf>
      <font>
        <b/>
        <i val="0"/>
      </font>
    </dxf>
    <dxf>
      <fill>
        <patternFill patternType="none">
          <bgColor auto="1"/>
        </patternFill>
      </fill>
    </dxf>
    <dxf>
      <font>
        <b/>
        <i val="0"/>
      </font>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H$58" lockText="1" noThreeD="1"/>
</file>

<file path=xl/ctrlProps/ctrlProp10.xml><?xml version="1.0" encoding="utf-8"?>
<formControlPr xmlns="http://schemas.microsoft.com/office/spreadsheetml/2009/9/main" objectType="CheckBox" fmlaLink="$T$14" lockText="1" noThreeD="1"/>
</file>

<file path=xl/ctrlProps/ctrlProp11.xml><?xml version="1.0" encoding="utf-8"?>
<formControlPr xmlns="http://schemas.microsoft.com/office/spreadsheetml/2009/9/main" objectType="CheckBox" fmlaLink="$T$15" lockText="1" noThreeD="1"/>
</file>

<file path=xl/ctrlProps/ctrlProp12.xml><?xml version="1.0" encoding="utf-8"?>
<formControlPr xmlns="http://schemas.microsoft.com/office/spreadsheetml/2009/9/main" objectType="CheckBox" fmlaLink="$V$13" lockText="1" noThreeD="1"/>
</file>

<file path=xl/ctrlProps/ctrlProp13.xml><?xml version="1.0" encoding="utf-8"?>
<formControlPr xmlns="http://schemas.microsoft.com/office/spreadsheetml/2009/9/main" objectType="CheckBox" fmlaLink="$V$15" lockText="1" noThreeD="1"/>
</file>

<file path=xl/ctrlProps/ctrlProp14.xml><?xml version="1.0" encoding="utf-8"?>
<formControlPr xmlns="http://schemas.microsoft.com/office/spreadsheetml/2009/9/main" objectType="CheckBox" fmlaLink="$AI$13" lockText="1" noThreeD="1"/>
</file>

<file path=xl/ctrlProps/ctrlProp15.xml><?xml version="1.0" encoding="utf-8"?>
<formControlPr xmlns="http://schemas.microsoft.com/office/spreadsheetml/2009/9/main" objectType="CheckBox" fmlaLink="$O$27" lockText="1" noThreeD="1"/>
</file>

<file path=xl/ctrlProps/ctrlProp16.xml><?xml version="1.0" encoding="utf-8"?>
<formControlPr xmlns="http://schemas.microsoft.com/office/spreadsheetml/2009/9/main" objectType="CheckBox" fmlaLink="$AB$27" lockText="1" noThreeD="1"/>
</file>

<file path=xl/ctrlProps/ctrlProp17.xml><?xml version="1.0" encoding="utf-8"?>
<formControlPr xmlns="http://schemas.microsoft.com/office/spreadsheetml/2009/9/main" objectType="CheckBox" fmlaLink="$V$14" lockText="1" noThreeD="1"/>
</file>

<file path=xl/ctrlProps/ctrlProp18.xml><?xml version="1.0" encoding="utf-8"?>
<formControlPr xmlns="http://schemas.microsoft.com/office/spreadsheetml/2009/9/main" objectType="CheckBox" fmlaLink="B17" lockText="1" noThreeD="1"/>
</file>

<file path=xl/ctrlProps/ctrlProp19.xml><?xml version="1.0" encoding="utf-8"?>
<formControlPr xmlns="http://schemas.microsoft.com/office/spreadsheetml/2009/9/main" objectType="CheckBox" fmlaLink="$P$12" lockText="1" noThreeD="1"/>
</file>

<file path=xl/ctrlProps/ctrlProp2.xml><?xml version="1.0" encoding="utf-8"?>
<formControlPr xmlns="http://schemas.microsoft.com/office/spreadsheetml/2009/9/main" objectType="CheckBox" fmlaLink="$H$59" lockText="1" noThreeD="1"/>
</file>

<file path=xl/ctrlProps/ctrlProp20.xml><?xml version="1.0" encoding="utf-8"?>
<formControlPr xmlns="http://schemas.microsoft.com/office/spreadsheetml/2009/9/main" objectType="CheckBox" fmlaLink="$P$13" lockText="1" noThreeD="1"/>
</file>

<file path=xl/ctrlProps/ctrlProp21.xml><?xml version="1.0" encoding="utf-8"?>
<formControlPr xmlns="http://schemas.microsoft.com/office/spreadsheetml/2009/9/main" objectType="CheckBox" fmlaLink="$J$12" lockText="1" noThreeD="1"/>
</file>

<file path=xl/ctrlProps/ctrlProp22.xml><?xml version="1.0" encoding="utf-8"?>
<formControlPr xmlns="http://schemas.microsoft.com/office/spreadsheetml/2009/9/main" objectType="CheckBox" fmlaLink="$J$13" lockText="1" noThreeD="1"/>
</file>

<file path=xl/ctrlProps/ctrlProp23.xml><?xml version="1.0" encoding="utf-8"?>
<formControlPr xmlns="http://schemas.microsoft.com/office/spreadsheetml/2009/9/main" objectType="CheckBox" fmlaLink="$V$11" lockText="1" noThreeD="1"/>
</file>

<file path=xl/ctrlProps/ctrlProp24.xml><?xml version="1.0" encoding="utf-8"?>
<formControlPr xmlns="http://schemas.microsoft.com/office/spreadsheetml/2009/9/main" objectType="CheckBox" fmlaLink="$V$12" lockText="1" noThreeD="1"/>
</file>

<file path=xl/ctrlProps/ctrlProp25.xml><?xml version="1.0" encoding="utf-8"?>
<formControlPr xmlns="http://schemas.microsoft.com/office/spreadsheetml/2009/9/main" objectType="CheckBox" fmlaLink="$AE$12" lockText="1" noThreeD="1"/>
</file>

<file path=xl/ctrlProps/ctrlProp26.xml><?xml version="1.0" encoding="utf-8"?>
<formControlPr xmlns="http://schemas.microsoft.com/office/spreadsheetml/2009/9/main" objectType="CheckBox" fmlaLink="$AE$13" lockText="1" noThreeD="1"/>
</file>

<file path=xl/ctrlProps/ctrlProp27.xml><?xml version="1.0" encoding="utf-8"?>
<formControlPr xmlns="http://schemas.microsoft.com/office/spreadsheetml/2009/9/main" objectType="CheckBox" fmlaLink="$AE$15" lockText="1" noThreeD="1"/>
</file>

<file path=xl/ctrlProps/ctrlProp28.xml><?xml version="1.0" encoding="utf-8"?>
<formControlPr xmlns="http://schemas.microsoft.com/office/spreadsheetml/2009/9/main" objectType="CheckBox" fmlaLink="$AE$14" lockText="1" noThreeD="1"/>
</file>

<file path=xl/ctrlProps/ctrlProp29.xml><?xml version="1.0" encoding="utf-8"?>
<formControlPr xmlns="http://schemas.microsoft.com/office/spreadsheetml/2009/9/main" objectType="CheckBox" fmlaLink="$J$12" lockText="1" noThreeD="1"/>
</file>

<file path=xl/ctrlProps/ctrlProp3.xml><?xml version="1.0" encoding="utf-8"?>
<formControlPr xmlns="http://schemas.microsoft.com/office/spreadsheetml/2009/9/main" objectType="CheckBox" fmlaLink="$M$58" lockText="1" noThreeD="1"/>
</file>

<file path=xl/ctrlProps/ctrlProp30.xml><?xml version="1.0" encoding="utf-8"?>
<formControlPr xmlns="http://schemas.microsoft.com/office/spreadsheetml/2009/9/main" objectType="CheckBox" fmlaLink="$J$13" lockText="1" noThreeD="1"/>
</file>

<file path=xl/ctrlProps/ctrlProp31.xml><?xml version="1.0" encoding="utf-8"?>
<formControlPr xmlns="http://schemas.microsoft.com/office/spreadsheetml/2009/9/main" objectType="CheckBox" fmlaLink="$P$12" lockText="1" noThreeD="1"/>
</file>

<file path=xl/ctrlProps/ctrlProp32.xml><?xml version="1.0" encoding="utf-8"?>
<formControlPr xmlns="http://schemas.microsoft.com/office/spreadsheetml/2009/9/main" objectType="CheckBox" fmlaLink="$P$13" lockText="1" noThreeD="1"/>
</file>

<file path=xl/ctrlProps/ctrlProp33.xml><?xml version="1.0" encoding="utf-8"?>
<formControlPr xmlns="http://schemas.microsoft.com/office/spreadsheetml/2009/9/main" objectType="CheckBox" fmlaLink="$P$14" lockText="1" noThreeD="1"/>
</file>

<file path=xl/ctrlProps/ctrlProp34.xml><?xml version="1.0" encoding="utf-8"?>
<formControlPr xmlns="http://schemas.microsoft.com/office/spreadsheetml/2009/9/main" objectType="CheckBox" fmlaLink="$P$15" lockText="1" noThreeD="1"/>
</file>

<file path=xl/ctrlProps/ctrlProp35.xml><?xml version="1.0" encoding="utf-8"?>
<formControlPr xmlns="http://schemas.microsoft.com/office/spreadsheetml/2009/9/main" objectType="CheckBox" fmlaLink="$R$14" lockText="1" noThreeD="1"/>
</file>

<file path=xl/ctrlProps/ctrlProp36.xml><?xml version="1.0" encoding="utf-8"?>
<formControlPr xmlns="http://schemas.microsoft.com/office/spreadsheetml/2009/9/main" objectType="CheckBox" fmlaLink="$R$15" lockText="1" noThreeD="1"/>
</file>

<file path=xl/ctrlProps/ctrlProp37.xml><?xml version="1.0" encoding="utf-8"?>
<formControlPr xmlns="http://schemas.microsoft.com/office/spreadsheetml/2009/9/main" objectType="CheckBox" fmlaLink="$T$14" lockText="1" noThreeD="1"/>
</file>

<file path=xl/ctrlProps/ctrlProp38.xml><?xml version="1.0" encoding="utf-8"?>
<formControlPr xmlns="http://schemas.microsoft.com/office/spreadsheetml/2009/9/main" objectType="CheckBox" fmlaLink="$T$15" lockText="1" noThreeD="1"/>
</file>

<file path=xl/ctrlProps/ctrlProp39.xml><?xml version="1.0" encoding="utf-8"?>
<formControlPr xmlns="http://schemas.microsoft.com/office/spreadsheetml/2009/9/main" objectType="CheckBox" fmlaLink="$V$12" lockText="1" noThreeD="1"/>
</file>

<file path=xl/ctrlProps/ctrlProp4.xml><?xml version="1.0" encoding="utf-8"?>
<formControlPr xmlns="http://schemas.microsoft.com/office/spreadsheetml/2009/9/main" objectType="CheckBox" fmlaLink="$M$59" lockText="1" noThreeD="1"/>
</file>

<file path=xl/ctrlProps/ctrlProp40.xml><?xml version="1.0" encoding="utf-8"?>
<formControlPr xmlns="http://schemas.microsoft.com/office/spreadsheetml/2009/9/main" objectType="CheckBox" fmlaLink="$V$13" lockText="1" noThreeD="1"/>
</file>

<file path=xl/ctrlProps/ctrlProp41.xml><?xml version="1.0" encoding="utf-8"?>
<formControlPr xmlns="http://schemas.microsoft.com/office/spreadsheetml/2009/9/main" objectType="CheckBox" fmlaLink="$V$14" lockText="1" noThreeD="1"/>
</file>

<file path=xl/ctrlProps/ctrlProp42.xml><?xml version="1.0" encoding="utf-8"?>
<formControlPr xmlns="http://schemas.microsoft.com/office/spreadsheetml/2009/9/main" objectType="CheckBox" fmlaLink="$V$15" lockText="1" noThreeD="1"/>
</file>

<file path=xl/ctrlProps/ctrlProp43.xml><?xml version="1.0" encoding="utf-8"?>
<formControlPr xmlns="http://schemas.microsoft.com/office/spreadsheetml/2009/9/main" objectType="CheckBox" fmlaLink="$AE$12" lockText="1" noThreeD="1"/>
</file>

<file path=xl/ctrlProps/ctrlProp44.xml><?xml version="1.0" encoding="utf-8"?>
<formControlPr xmlns="http://schemas.microsoft.com/office/spreadsheetml/2009/9/main" objectType="CheckBox" fmlaLink="$AE$13" lockText="1" noThreeD="1"/>
</file>

<file path=xl/ctrlProps/ctrlProp45.xml><?xml version="1.0" encoding="utf-8"?>
<formControlPr xmlns="http://schemas.microsoft.com/office/spreadsheetml/2009/9/main" objectType="CheckBox" fmlaLink="$AI$13" lockText="1" noThreeD="1"/>
</file>

<file path=xl/ctrlProps/ctrlProp46.xml><?xml version="1.0" encoding="utf-8"?>
<formControlPr xmlns="http://schemas.microsoft.com/office/spreadsheetml/2009/9/main" objectType="CheckBox" fmlaLink="$AE$14" lockText="1" noThreeD="1"/>
</file>

<file path=xl/ctrlProps/ctrlProp47.xml><?xml version="1.0" encoding="utf-8"?>
<formControlPr xmlns="http://schemas.microsoft.com/office/spreadsheetml/2009/9/main" objectType="CheckBox" fmlaLink="$AE$15" lockText="1" noThreeD="1"/>
</file>

<file path=xl/ctrlProps/ctrlProp48.xml><?xml version="1.0" encoding="utf-8"?>
<formControlPr xmlns="http://schemas.microsoft.com/office/spreadsheetml/2009/9/main" objectType="CheckBox" fmlaLink="$AI$15" lockText="1" noThreeD="1"/>
</file>

<file path=xl/ctrlProps/ctrlProp49.xml><?xml version="1.0" encoding="utf-8"?>
<formControlPr xmlns="http://schemas.microsoft.com/office/spreadsheetml/2009/9/main" objectType="CheckBox" fmlaLink="$O$27" lockText="1" noThreeD="1"/>
</file>

<file path=xl/ctrlProps/ctrlProp5.xml><?xml version="1.0" encoding="utf-8"?>
<formControlPr xmlns="http://schemas.microsoft.com/office/spreadsheetml/2009/9/main" objectType="CheckBox" fmlaLink="Q58" lockText="1" noThreeD="1"/>
</file>

<file path=xl/ctrlProps/ctrlProp50.xml><?xml version="1.0" encoding="utf-8"?>
<formControlPr xmlns="http://schemas.microsoft.com/office/spreadsheetml/2009/9/main" objectType="CheckBox" fmlaLink="$AB$27" lockText="1" noThreeD="1"/>
</file>

<file path=xl/ctrlProps/ctrlProp51.xml><?xml version="1.0" encoding="utf-8"?>
<formControlPr xmlns="http://schemas.microsoft.com/office/spreadsheetml/2009/9/main" objectType="CheckBox" fmlaLink="$H$58" lockText="1" noThreeD="1"/>
</file>

<file path=xl/ctrlProps/ctrlProp52.xml><?xml version="1.0" encoding="utf-8"?>
<formControlPr xmlns="http://schemas.microsoft.com/office/spreadsheetml/2009/9/main" objectType="CheckBox" fmlaLink="$H$59" lockText="1" noThreeD="1"/>
</file>

<file path=xl/ctrlProps/ctrlProp53.xml><?xml version="1.0" encoding="utf-8"?>
<formControlPr xmlns="http://schemas.microsoft.com/office/spreadsheetml/2009/9/main" objectType="CheckBox" fmlaLink="$M$58" lockText="1" noThreeD="1"/>
</file>

<file path=xl/ctrlProps/ctrlProp54.xml><?xml version="1.0" encoding="utf-8"?>
<formControlPr xmlns="http://schemas.microsoft.com/office/spreadsheetml/2009/9/main" objectType="CheckBox" fmlaLink="$M$59" lockText="1" noThreeD="1"/>
</file>

<file path=xl/ctrlProps/ctrlProp55.xml><?xml version="1.0" encoding="utf-8"?>
<formControlPr xmlns="http://schemas.microsoft.com/office/spreadsheetml/2009/9/main" objectType="CheckBox" fmlaLink="Q58" lockText="1" noThreeD="1"/>
</file>

<file path=xl/ctrlProps/ctrlProp56.xml><?xml version="1.0" encoding="utf-8"?>
<formControlPr xmlns="http://schemas.microsoft.com/office/spreadsheetml/2009/9/main" objectType="CheckBox" fmlaLink="$J$12" lockText="1" noThreeD="1"/>
</file>

<file path=xl/ctrlProps/ctrlProp57.xml><?xml version="1.0" encoding="utf-8"?>
<formControlPr xmlns="http://schemas.microsoft.com/office/spreadsheetml/2009/9/main" objectType="CheckBox" fmlaLink="$J$13" lockText="1" noThreeD="1"/>
</file>

<file path=xl/ctrlProps/ctrlProp58.xml><?xml version="1.0" encoding="utf-8"?>
<formControlPr xmlns="http://schemas.microsoft.com/office/spreadsheetml/2009/9/main" objectType="CheckBox" fmlaLink="$P$12" lockText="1" noThreeD="1"/>
</file>

<file path=xl/ctrlProps/ctrlProp59.xml><?xml version="1.0" encoding="utf-8"?>
<formControlPr xmlns="http://schemas.microsoft.com/office/spreadsheetml/2009/9/main" objectType="CheckBox" fmlaLink="$P$13" lockText="1" noThreeD="1"/>
</file>

<file path=xl/ctrlProps/ctrlProp6.xml><?xml version="1.0" encoding="utf-8"?>
<formControlPr xmlns="http://schemas.microsoft.com/office/spreadsheetml/2009/9/main" objectType="CheckBox" fmlaLink="$P$14" lockText="1" noThreeD="1"/>
</file>

<file path=xl/ctrlProps/ctrlProp60.xml><?xml version="1.0" encoding="utf-8"?>
<formControlPr xmlns="http://schemas.microsoft.com/office/spreadsheetml/2009/9/main" objectType="CheckBox" fmlaLink="$P$14" lockText="1" noThreeD="1"/>
</file>

<file path=xl/ctrlProps/ctrlProp61.xml><?xml version="1.0" encoding="utf-8"?>
<formControlPr xmlns="http://schemas.microsoft.com/office/spreadsheetml/2009/9/main" objectType="CheckBox" fmlaLink="$P$15" lockText="1" noThreeD="1"/>
</file>

<file path=xl/ctrlProps/ctrlProp62.xml><?xml version="1.0" encoding="utf-8"?>
<formControlPr xmlns="http://schemas.microsoft.com/office/spreadsheetml/2009/9/main" objectType="CheckBox" fmlaLink="$R$14" lockText="1" noThreeD="1"/>
</file>

<file path=xl/ctrlProps/ctrlProp63.xml><?xml version="1.0" encoding="utf-8"?>
<formControlPr xmlns="http://schemas.microsoft.com/office/spreadsheetml/2009/9/main" objectType="CheckBox" fmlaLink="$R$15" lockText="1" noThreeD="1"/>
</file>

<file path=xl/ctrlProps/ctrlProp64.xml><?xml version="1.0" encoding="utf-8"?>
<formControlPr xmlns="http://schemas.microsoft.com/office/spreadsheetml/2009/9/main" objectType="CheckBox" fmlaLink="$T$14" lockText="1" noThreeD="1"/>
</file>

<file path=xl/ctrlProps/ctrlProp65.xml><?xml version="1.0" encoding="utf-8"?>
<formControlPr xmlns="http://schemas.microsoft.com/office/spreadsheetml/2009/9/main" objectType="CheckBox" fmlaLink="$T$15" lockText="1" noThreeD="1"/>
</file>

<file path=xl/ctrlProps/ctrlProp66.xml><?xml version="1.0" encoding="utf-8"?>
<formControlPr xmlns="http://schemas.microsoft.com/office/spreadsheetml/2009/9/main" objectType="CheckBox" fmlaLink="$V$11" lockText="1" noThreeD="1"/>
</file>

<file path=xl/ctrlProps/ctrlProp67.xml><?xml version="1.0" encoding="utf-8"?>
<formControlPr xmlns="http://schemas.microsoft.com/office/spreadsheetml/2009/9/main" objectType="CheckBox" fmlaLink="$V$12" lockText="1" noThreeD="1"/>
</file>

<file path=xl/ctrlProps/ctrlProp68.xml><?xml version="1.0" encoding="utf-8"?>
<formControlPr xmlns="http://schemas.microsoft.com/office/spreadsheetml/2009/9/main" objectType="CheckBox" fmlaLink="$V$13" lockText="1" noThreeD="1"/>
</file>

<file path=xl/ctrlProps/ctrlProp69.xml><?xml version="1.0" encoding="utf-8"?>
<formControlPr xmlns="http://schemas.microsoft.com/office/spreadsheetml/2009/9/main" objectType="CheckBox" fmlaLink="$V$15" lockText="1" noThreeD="1"/>
</file>

<file path=xl/ctrlProps/ctrlProp7.xml><?xml version="1.0" encoding="utf-8"?>
<formControlPr xmlns="http://schemas.microsoft.com/office/spreadsheetml/2009/9/main" objectType="CheckBox" fmlaLink="$P$15" lockText="1" noThreeD="1"/>
</file>

<file path=xl/ctrlProps/ctrlProp70.xml><?xml version="1.0" encoding="utf-8"?>
<formControlPr xmlns="http://schemas.microsoft.com/office/spreadsheetml/2009/9/main" objectType="CheckBox" fmlaLink="$AE$12" lockText="1" noThreeD="1"/>
</file>

<file path=xl/ctrlProps/ctrlProp71.xml><?xml version="1.0" encoding="utf-8"?>
<formControlPr xmlns="http://schemas.microsoft.com/office/spreadsheetml/2009/9/main" objectType="CheckBox" fmlaLink="$AE$13" lockText="1" noThreeD="1"/>
</file>

<file path=xl/ctrlProps/ctrlProp72.xml><?xml version="1.0" encoding="utf-8"?>
<formControlPr xmlns="http://schemas.microsoft.com/office/spreadsheetml/2009/9/main" objectType="CheckBox" fmlaLink="$AI$13" lockText="1" noThreeD="1"/>
</file>

<file path=xl/ctrlProps/ctrlProp73.xml><?xml version="1.0" encoding="utf-8"?>
<formControlPr xmlns="http://schemas.microsoft.com/office/spreadsheetml/2009/9/main" objectType="CheckBox" fmlaLink="$AE$15" lockText="1" noThreeD="1"/>
</file>

<file path=xl/ctrlProps/ctrlProp74.xml><?xml version="1.0" encoding="utf-8"?>
<formControlPr xmlns="http://schemas.microsoft.com/office/spreadsheetml/2009/9/main" objectType="CheckBox" fmlaLink="$AE$14" lockText="1" noThreeD="1"/>
</file>

<file path=xl/ctrlProps/ctrlProp75.xml><?xml version="1.0" encoding="utf-8"?>
<formControlPr xmlns="http://schemas.microsoft.com/office/spreadsheetml/2009/9/main" objectType="CheckBox" fmlaLink="$O$27" lockText="1" noThreeD="1"/>
</file>

<file path=xl/ctrlProps/ctrlProp76.xml><?xml version="1.0" encoding="utf-8"?>
<formControlPr xmlns="http://schemas.microsoft.com/office/spreadsheetml/2009/9/main" objectType="CheckBox" fmlaLink="$AB$27" lockText="1" noThreeD="1"/>
</file>

<file path=xl/ctrlProps/ctrlProp77.xml><?xml version="1.0" encoding="utf-8"?>
<formControlPr xmlns="http://schemas.microsoft.com/office/spreadsheetml/2009/9/main" objectType="CheckBox" fmlaLink="$V$14" lockText="1" noThreeD="1"/>
</file>

<file path=xl/ctrlProps/ctrlProp8.xml><?xml version="1.0" encoding="utf-8"?>
<formControlPr xmlns="http://schemas.microsoft.com/office/spreadsheetml/2009/9/main" objectType="CheckBox" fmlaLink="$R$14" lockText="1" noThreeD="1"/>
</file>

<file path=xl/ctrlProps/ctrlProp9.xml><?xml version="1.0" encoding="utf-8"?>
<formControlPr xmlns="http://schemas.microsoft.com/office/spreadsheetml/2009/9/main" objectType="CheckBox" fmlaLink="$R$15" lockText="1" noThreeD="1"/>
</file>

<file path=xl/drawings/_rels/drawing1.xml.rels><?xml version="1.0" encoding="UTF-8" standalone="yes"?>
<Relationships xmlns="http://schemas.openxmlformats.org/package/2006/relationships"><Relationship Id="rId2" Type="http://schemas.openxmlformats.org/officeDocument/2006/relationships/hyperlink" Target="#&#19968;&#35239;&#34920;!A1"/><Relationship Id="rId1" Type="http://schemas.openxmlformats.org/officeDocument/2006/relationships/hyperlink" Target="#&#35352;&#20837;&#20363;!A1"/></Relationships>
</file>

<file path=xl/drawings/_rels/drawing2.xml.rels><?xml version="1.0" encoding="UTF-8" standalone="yes"?>
<Relationships xmlns="http://schemas.openxmlformats.org/package/2006/relationships"><Relationship Id="rId1" Type="http://schemas.openxmlformats.org/officeDocument/2006/relationships/hyperlink" Target="#&#26045;&#35373;&#20351;&#29992;&#39000;!A1"/></Relationships>
</file>

<file path=xl/drawings/_rels/drawing3.xml.rels><?xml version="1.0" encoding="UTF-8" standalone="yes"?>
<Relationships xmlns="http://schemas.openxmlformats.org/package/2006/relationships"><Relationship Id="rId1" Type="http://schemas.openxmlformats.org/officeDocument/2006/relationships/hyperlink" Target="#&#26045;&#35373;&#20351;&#29992;&#39000;!A1"/></Relationships>
</file>

<file path=xl/drawings/_rels/drawing4.xml.rels><?xml version="1.0" encoding="UTF-8" standalone="yes"?>
<Relationships xmlns="http://schemas.openxmlformats.org/package/2006/relationships"><Relationship Id="rId1" Type="http://schemas.openxmlformats.org/officeDocument/2006/relationships/hyperlink" Target="#&#26045;&#35373;&#20351;&#29992;&#39000;!A1"/></Relationships>
</file>

<file path=xl/drawings/_rels/drawing5.xml.rels><?xml version="1.0" encoding="UTF-8" standalone="yes"?>
<Relationships xmlns="http://schemas.openxmlformats.org/package/2006/relationships"><Relationship Id="rId1" Type="http://schemas.openxmlformats.org/officeDocument/2006/relationships/hyperlink" Target="#&#26045;&#35373;&#20351;&#29992;&#39000;!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10</xdr:row>
          <xdr:rowOff>142875</xdr:rowOff>
        </xdr:from>
        <xdr:to>
          <xdr:col>10</xdr:col>
          <xdr:colOff>0</xdr:colOff>
          <xdr:row>12</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142875</xdr:rowOff>
        </xdr:from>
        <xdr:to>
          <xdr:col>10</xdr:col>
          <xdr:colOff>0</xdr:colOff>
          <xdr:row>13</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xdr:row>
          <xdr:rowOff>142875</xdr:rowOff>
        </xdr:from>
        <xdr:to>
          <xdr:col>15</xdr:col>
          <xdr:colOff>171450</xdr:colOff>
          <xdr:row>12</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142875</xdr:rowOff>
        </xdr:from>
        <xdr:to>
          <xdr:col>15</xdr:col>
          <xdr:colOff>171450</xdr:colOff>
          <xdr:row>13</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xdr:row>
          <xdr:rowOff>133350</xdr:rowOff>
        </xdr:from>
        <xdr:to>
          <xdr:col>16</xdr:col>
          <xdr:colOff>0</xdr:colOff>
          <xdr:row>14</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13</xdr:row>
          <xdr:rowOff>123825</xdr:rowOff>
        </xdr:from>
        <xdr:to>
          <xdr:col>16</xdr:col>
          <xdr:colOff>0</xdr:colOff>
          <xdr:row>15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12</xdr:row>
          <xdr:rowOff>133350</xdr:rowOff>
        </xdr:from>
        <xdr:to>
          <xdr:col>17</xdr:col>
          <xdr:colOff>171450</xdr:colOff>
          <xdr:row>14</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13</xdr:row>
          <xdr:rowOff>123825</xdr:rowOff>
        </xdr:from>
        <xdr:to>
          <xdr:col>17</xdr:col>
          <xdr:colOff>171450</xdr:colOff>
          <xdr:row>15</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xdr:row>
          <xdr:rowOff>133350</xdr:rowOff>
        </xdr:from>
        <xdr:to>
          <xdr:col>20</xdr:col>
          <xdr:colOff>0</xdr:colOff>
          <xdr:row>14</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123825</xdr:rowOff>
        </xdr:from>
        <xdr:to>
          <xdr:col>20</xdr:col>
          <xdr:colOff>0</xdr:colOff>
          <xdr:row>15</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9</xdr:row>
          <xdr:rowOff>133350</xdr:rowOff>
        </xdr:from>
        <xdr:to>
          <xdr:col>21</xdr:col>
          <xdr:colOff>171450</xdr:colOff>
          <xdr:row>11</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xdr:row>
          <xdr:rowOff>133350</xdr:rowOff>
        </xdr:from>
        <xdr:to>
          <xdr:col>21</xdr:col>
          <xdr:colOff>171450</xdr:colOff>
          <xdr:row>12</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11</xdr:row>
          <xdr:rowOff>142875</xdr:rowOff>
        </xdr:from>
        <xdr:to>
          <xdr:col>21</xdr:col>
          <xdr:colOff>171450</xdr:colOff>
          <xdr:row>13</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13</xdr:row>
          <xdr:rowOff>123825</xdr:rowOff>
        </xdr:from>
        <xdr:to>
          <xdr:col>21</xdr:col>
          <xdr:colOff>171450</xdr:colOff>
          <xdr:row>15</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10</xdr:row>
          <xdr:rowOff>133350</xdr:rowOff>
        </xdr:from>
        <xdr:to>
          <xdr:col>31</xdr:col>
          <xdr:colOff>0</xdr:colOff>
          <xdr:row>12</xdr:row>
          <xdr:rowOff>9525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142875</xdr:rowOff>
        </xdr:from>
        <xdr:to>
          <xdr:col>31</xdr:col>
          <xdr:colOff>0</xdr:colOff>
          <xdr:row>13</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142875</xdr:rowOff>
        </xdr:from>
        <xdr:to>
          <xdr:col>35</xdr:col>
          <xdr:colOff>0</xdr:colOff>
          <xdr:row>13</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13</xdr:row>
          <xdr:rowOff>133350</xdr:rowOff>
        </xdr:from>
        <xdr:to>
          <xdr:col>31</xdr:col>
          <xdr:colOff>0</xdr:colOff>
          <xdr:row>15</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133350</xdr:rowOff>
        </xdr:from>
        <xdr:to>
          <xdr:col>31</xdr:col>
          <xdr:colOff>0</xdr:colOff>
          <xdr:row>14</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104775</xdr:rowOff>
        </xdr:from>
        <xdr:to>
          <xdr:col>15</xdr:col>
          <xdr:colOff>0</xdr:colOff>
          <xdr:row>27</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xdr:row>
          <xdr:rowOff>104775</xdr:rowOff>
        </xdr:from>
        <xdr:to>
          <xdr:col>28</xdr:col>
          <xdr:colOff>0</xdr:colOff>
          <xdr:row>27</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57</xdr:row>
          <xdr:rowOff>9525</xdr:rowOff>
        </xdr:from>
        <xdr:to>
          <xdr:col>8</xdr:col>
          <xdr:colOff>0</xdr:colOff>
          <xdr:row>58</xdr:row>
          <xdr:rowOff>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58</xdr:row>
          <xdr:rowOff>0</xdr:rowOff>
        </xdr:from>
        <xdr:to>
          <xdr:col>7</xdr:col>
          <xdr:colOff>180975</xdr:colOff>
          <xdr:row>58</xdr:row>
          <xdr:rowOff>180975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57</xdr:row>
          <xdr:rowOff>9525</xdr:rowOff>
        </xdr:from>
        <xdr:to>
          <xdr:col>13</xdr:col>
          <xdr:colOff>0</xdr:colOff>
          <xdr:row>58</xdr:row>
          <xdr:rowOff>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58</xdr:row>
          <xdr:rowOff>0</xdr:rowOff>
        </xdr:from>
        <xdr:to>
          <xdr:col>13</xdr:col>
          <xdr:colOff>0</xdr:colOff>
          <xdr:row>58</xdr:row>
          <xdr:rowOff>180975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57</xdr:row>
          <xdr:rowOff>9525</xdr:rowOff>
        </xdr:from>
        <xdr:to>
          <xdr:col>17</xdr:col>
          <xdr:colOff>0</xdr:colOff>
          <xdr:row>58</xdr:row>
          <xdr:rowOff>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123825</xdr:colOff>
      <xdr:row>0</xdr:row>
      <xdr:rowOff>66675</xdr:rowOff>
    </xdr:from>
    <xdr:to>
      <xdr:col>41</xdr:col>
      <xdr:colOff>390525</xdr:colOff>
      <xdr:row>2</xdr:row>
      <xdr:rowOff>66674</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7000875" y="66675"/>
          <a:ext cx="1666875" cy="36194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ctr"/>
          <a:r>
            <a:rPr kumimoji="1" lang="ja-JP" altLang="en-US" sz="1100">
              <a:latin typeface="Meiryo UI" panose="020B0604030504040204" pitchFamily="50" charset="-128"/>
              <a:ea typeface="Meiryo UI" panose="020B0604030504040204" pitchFamily="50" charset="-128"/>
            </a:rPr>
            <a:t>記入例を参照する</a:t>
          </a:r>
        </a:p>
      </xdr:txBody>
    </xdr:sp>
    <xdr:clientData fPrintsWithSheet="0"/>
  </xdr:twoCellAnchor>
  <xdr:twoCellAnchor>
    <xdr:from>
      <xdr:col>38</xdr:col>
      <xdr:colOff>123825</xdr:colOff>
      <xdr:row>18</xdr:row>
      <xdr:rowOff>76200</xdr:rowOff>
    </xdr:from>
    <xdr:to>
      <xdr:col>43</xdr:col>
      <xdr:colOff>38100</xdr:colOff>
      <xdr:row>32</xdr:row>
      <xdr:rowOff>95250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000875" y="2962275"/>
          <a:ext cx="2533650" cy="200025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学内使用の場合は、施設使用料は徴収致しません。</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但し、学会や外部研修会の場合は、使用料が発生</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しますので、事前にお問い合わせください。</a:t>
          </a:r>
          <a:endParaRPr kumimoji="1" lang="en-US" altLang="ja-JP" sz="800">
            <a:latin typeface="Meiryo UI" panose="020B0604030504040204" pitchFamily="50" charset="-128"/>
            <a:ea typeface="Meiryo UI" panose="020B0604030504040204" pitchFamily="50" charset="-128"/>
          </a:endParaRPr>
        </a:p>
        <a:p>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また、当施設は研修施設となりますので、研修、学生教育、災害関連事業に係る使用を優先します。</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定例会議等の使用はお断りいたしますので、ご注意下さい。</a:t>
          </a:r>
          <a:endParaRPr kumimoji="1" lang="en-US" altLang="ja-JP" sz="800">
            <a:latin typeface="Meiryo UI" panose="020B0604030504040204" pitchFamily="50" charset="-128"/>
            <a:ea typeface="Meiryo UI" panose="020B0604030504040204" pitchFamily="50" charset="-128"/>
          </a:endParaRPr>
        </a:p>
        <a:p>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使用日時が複数になる場合は、</a:t>
          </a:r>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施設使用日程一覧表に記載</a:t>
          </a:r>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に☑をし、施設使用日程一覧表に記載の上、併せてご提出ください。</a:t>
          </a:r>
          <a:endParaRPr kumimoji="1" lang="en-US" altLang="ja-JP" sz="800">
            <a:latin typeface="Meiryo UI" panose="020B0604030504040204" pitchFamily="50" charset="-128"/>
            <a:ea typeface="Meiryo UI" panose="020B0604030504040204" pitchFamily="50" charset="-128"/>
          </a:endParaRPr>
        </a:p>
      </xdr:txBody>
    </xdr:sp>
    <xdr:clientData fPrintsWithSheet="0"/>
  </xdr:twoCellAnchor>
  <mc:AlternateContent xmlns:mc="http://schemas.openxmlformats.org/markup-compatibility/2006">
    <mc:Choice xmlns:a14="http://schemas.microsoft.com/office/drawing/2010/main" Requires="a14">
      <xdr:twoCellAnchor editAs="oneCell">
        <xdr:from>
          <xdr:col>20</xdr:col>
          <xdr:colOff>171450</xdr:colOff>
          <xdr:row>12</xdr:row>
          <xdr:rowOff>133350</xdr:rowOff>
        </xdr:from>
        <xdr:to>
          <xdr:col>21</xdr:col>
          <xdr:colOff>171450</xdr:colOff>
          <xdr:row>14</xdr:row>
          <xdr:rowOff>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16</xdr:row>
          <xdr:rowOff>95250</xdr:rowOff>
        </xdr:from>
        <xdr:to>
          <xdr:col>1</xdr:col>
          <xdr:colOff>171450</xdr:colOff>
          <xdr:row>17</xdr:row>
          <xdr:rowOff>95250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123825</xdr:colOff>
      <xdr:row>15</xdr:row>
      <xdr:rowOff>85725</xdr:rowOff>
    </xdr:from>
    <xdr:to>
      <xdr:col>41</xdr:col>
      <xdr:colOff>390525</xdr:colOff>
      <xdr:row>17</xdr:row>
      <xdr:rowOff>66674</xdr:rowOff>
    </xdr:to>
    <xdr:sp macro="" textlink="">
      <xdr:nvSpPr>
        <xdr:cNvPr id="34" name="角丸四角形 33">
          <a:hlinkClick xmlns:r="http://schemas.openxmlformats.org/officeDocument/2006/relationships" r:id="rId2"/>
          <a:extLst>
            <a:ext uri="{FF2B5EF4-FFF2-40B4-BE49-F238E27FC236}">
              <a16:creationId xmlns:a16="http://schemas.microsoft.com/office/drawing/2014/main" id="{00000000-0008-0000-0000-000022000000}"/>
            </a:ext>
          </a:extLst>
        </xdr:cNvPr>
        <xdr:cNvSpPr/>
      </xdr:nvSpPr>
      <xdr:spPr>
        <a:xfrm>
          <a:off x="7000875" y="2409825"/>
          <a:ext cx="1666875" cy="36194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ctr"/>
          <a:r>
            <a:rPr kumimoji="1" lang="ja-JP" altLang="en-US" sz="1100">
              <a:latin typeface="Meiryo UI" panose="020B0604030504040204" pitchFamily="50" charset="-128"/>
              <a:ea typeface="Meiryo UI" panose="020B0604030504040204" pitchFamily="50" charset="-128"/>
            </a:rPr>
            <a:t>一覧表を参照する</a:t>
          </a:r>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10</xdr:row>
          <xdr:rowOff>142875</xdr:rowOff>
        </xdr:from>
        <xdr:to>
          <xdr:col>10</xdr:col>
          <xdr:colOff>0</xdr:colOff>
          <xdr:row>12</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142875</xdr:rowOff>
        </xdr:from>
        <xdr:to>
          <xdr:col>10</xdr:col>
          <xdr:colOff>0</xdr:colOff>
          <xdr:row>13</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10</xdr:row>
          <xdr:rowOff>142875</xdr:rowOff>
        </xdr:from>
        <xdr:to>
          <xdr:col>15</xdr:col>
          <xdr:colOff>171450</xdr:colOff>
          <xdr:row>12</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xdr:row>
          <xdr:rowOff>142875</xdr:rowOff>
        </xdr:from>
        <xdr:to>
          <xdr:col>15</xdr:col>
          <xdr:colOff>171450</xdr:colOff>
          <xdr:row>13</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xdr:row>
          <xdr:rowOff>133350</xdr:rowOff>
        </xdr:from>
        <xdr:to>
          <xdr:col>16</xdr:col>
          <xdr:colOff>0</xdr:colOff>
          <xdr:row>14</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13</xdr:row>
          <xdr:rowOff>123825</xdr:rowOff>
        </xdr:from>
        <xdr:to>
          <xdr:col>16</xdr:col>
          <xdr:colOff>0</xdr:colOff>
          <xdr:row>15</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12</xdr:row>
          <xdr:rowOff>133350</xdr:rowOff>
        </xdr:from>
        <xdr:to>
          <xdr:col>17</xdr:col>
          <xdr:colOff>171450</xdr:colOff>
          <xdr:row>14</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13</xdr:row>
          <xdr:rowOff>123825</xdr:rowOff>
        </xdr:from>
        <xdr:to>
          <xdr:col>17</xdr:col>
          <xdr:colOff>171450</xdr:colOff>
          <xdr:row>15</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12</xdr:row>
          <xdr:rowOff>133350</xdr:rowOff>
        </xdr:from>
        <xdr:to>
          <xdr:col>20</xdr:col>
          <xdr:colOff>0</xdr:colOff>
          <xdr:row>14</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13</xdr:row>
          <xdr:rowOff>123825</xdr:rowOff>
        </xdr:from>
        <xdr:to>
          <xdr:col>20</xdr:col>
          <xdr:colOff>0</xdr:colOff>
          <xdr:row>15</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xdr:row>
          <xdr:rowOff>133350</xdr:rowOff>
        </xdr:from>
        <xdr:to>
          <xdr:col>22</xdr:col>
          <xdr:colOff>0</xdr:colOff>
          <xdr:row>12</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xdr:row>
          <xdr:rowOff>133350</xdr:rowOff>
        </xdr:from>
        <xdr:to>
          <xdr:col>22</xdr:col>
          <xdr:colOff>0</xdr:colOff>
          <xdr:row>13</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xdr:row>
          <xdr:rowOff>133350</xdr:rowOff>
        </xdr:from>
        <xdr:to>
          <xdr:col>22</xdr:col>
          <xdr:colOff>0</xdr:colOff>
          <xdr:row>14</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13</xdr:row>
          <xdr:rowOff>123825</xdr:rowOff>
        </xdr:from>
        <xdr:to>
          <xdr:col>22</xdr:col>
          <xdr:colOff>0</xdr:colOff>
          <xdr:row>15</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10</xdr:row>
          <xdr:rowOff>133350</xdr:rowOff>
        </xdr:from>
        <xdr:to>
          <xdr:col>31</xdr:col>
          <xdr:colOff>0</xdr:colOff>
          <xdr:row>12</xdr:row>
          <xdr:rowOff>9525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142875</xdr:rowOff>
        </xdr:from>
        <xdr:to>
          <xdr:col>31</xdr:col>
          <xdr:colOff>0</xdr:colOff>
          <xdr:row>13</xdr:row>
          <xdr:rowOff>9525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142875</xdr:rowOff>
        </xdr:from>
        <xdr:to>
          <xdr:col>35</xdr:col>
          <xdr:colOff>0</xdr:colOff>
          <xdr:row>13</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12</xdr:row>
          <xdr:rowOff>133350</xdr:rowOff>
        </xdr:from>
        <xdr:to>
          <xdr:col>31</xdr:col>
          <xdr:colOff>0</xdr:colOff>
          <xdr:row>14</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13</xdr:row>
          <xdr:rowOff>133350</xdr:rowOff>
        </xdr:from>
        <xdr:to>
          <xdr:col>31</xdr:col>
          <xdr:colOff>0</xdr:colOff>
          <xdr:row>15</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133350</xdr:rowOff>
        </xdr:from>
        <xdr:to>
          <xdr:col>35</xdr:col>
          <xdr:colOff>0</xdr:colOff>
          <xdr:row>15</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104775</xdr:rowOff>
        </xdr:from>
        <xdr:to>
          <xdr:col>15</xdr:col>
          <xdr:colOff>0</xdr:colOff>
          <xdr:row>27</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xdr:row>
          <xdr:rowOff>104775</xdr:rowOff>
        </xdr:from>
        <xdr:to>
          <xdr:col>28</xdr:col>
          <xdr:colOff>0</xdr:colOff>
          <xdr:row>27</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57</xdr:row>
          <xdr:rowOff>9525</xdr:rowOff>
        </xdr:from>
        <xdr:to>
          <xdr:col>8</xdr:col>
          <xdr:colOff>0</xdr:colOff>
          <xdr:row>58</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58</xdr:row>
          <xdr:rowOff>0</xdr:rowOff>
        </xdr:from>
        <xdr:to>
          <xdr:col>8</xdr:col>
          <xdr:colOff>0</xdr:colOff>
          <xdr:row>58</xdr:row>
          <xdr:rowOff>180975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57</xdr:row>
          <xdr:rowOff>9525</xdr:rowOff>
        </xdr:from>
        <xdr:to>
          <xdr:col>13</xdr:col>
          <xdr:colOff>0</xdr:colOff>
          <xdr:row>58</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58</xdr:row>
          <xdr:rowOff>0</xdr:rowOff>
        </xdr:from>
        <xdr:to>
          <xdr:col>13</xdr:col>
          <xdr:colOff>0</xdr:colOff>
          <xdr:row>58</xdr:row>
          <xdr:rowOff>180975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57</xdr:row>
          <xdr:rowOff>9525</xdr:rowOff>
        </xdr:from>
        <xdr:to>
          <xdr:col>17</xdr:col>
          <xdr:colOff>0</xdr:colOff>
          <xdr:row>58</xdr:row>
          <xdr:rowOff>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0</xdr:colOff>
      <xdr:row>5</xdr:row>
      <xdr:rowOff>0</xdr:rowOff>
    </xdr:from>
    <xdr:to>
      <xdr:col>30</xdr:col>
      <xdr:colOff>47625</xdr:colOff>
      <xdr:row>8</xdr:row>
      <xdr:rowOff>47626</xdr:rowOff>
    </xdr:to>
    <xdr:sp macro="" textlink="">
      <xdr:nvSpPr>
        <xdr:cNvPr id="29" name="線吹き出し 1 (枠付き) 28">
          <a:extLst>
            <a:ext uri="{FF2B5EF4-FFF2-40B4-BE49-F238E27FC236}">
              <a16:creationId xmlns:a16="http://schemas.microsoft.com/office/drawing/2014/main" id="{00000000-0008-0000-0100-00001D000000}"/>
            </a:ext>
          </a:extLst>
        </xdr:cNvPr>
        <xdr:cNvSpPr/>
      </xdr:nvSpPr>
      <xdr:spPr>
        <a:xfrm>
          <a:off x="3257550" y="819150"/>
          <a:ext cx="2219325" cy="542926"/>
        </a:xfrm>
        <a:prstGeom prst="borderCallout1">
          <a:avLst>
            <a:gd name="adj1" fmla="val 48380"/>
            <a:gd name="adj2" fmla="val 758"/>
            <a:gd name="adj3" fmla="val 159200"/>
            <a:gd name="adj4" fmla="val -20326"/>
          </a:avLst>
        </a:prstGeom>
        <a:solidFill>
          <a:schemeClr val="accent2"/>
        </a:solidFill>
        <a:ln w="19050">
          <a:solidFill>
            <a:schemeClr val="accent2"/>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□をクリックする✔することができます。</a:t>
          </a:r>
          <a:br>
            <a:rPr kumimoji="1" lang="en-US" altLang="ja-JP" sz="900">
              <a:solidFill>
                <a:sysClr val="windowText" lastClr="000000"/>
              </a:solidFill>
              <a:latin typeface="Meiryo UI" panose="020B0604030504040204" pitchFamily="50" charset="-128"/>
              <a:ea typeface="Meiryo UI" panose="020B0604030504040204" pitchFamily="50" charset="-128"/>
            </a:rPr>
          </a:br>
          <a:r>
            <a:rPr kumimoji="1" lang="ja-JP" altLang="en-US" sz="900">
              <a:solidFill>
                <a:sysClr val="windowText" lastClr="000000"/>
              </a:solidFill>
              <a:latin typeface="Meiryo UI" panose="020B0604030504040204" pitchFamily="50" charset="-128"/>
              <a:ea typeface="Meiryo UI" panose="020B0604030504040204" pitchFamily="50" charset="-128"/>
            </a:rPr>
            <a:t>使用する部屋を選んで☑にしてください。</a:t>
          </a:r>
        </a:p>
      </xdr:txBody>
    </xdr:sp>
    <xdr:clientData/>
  </xdr:twoCellAnchor>
  <xdr:twoCellAnchor>
    <xdr:from>
      <xdr:col>1</xdr:col>
      <xdr:colOff>28575</xdr:colOff>
      <xdr:row>2</xdr:row>
      <xdr:rowOff>152400</xdr:rowOff>
    </xdr:from>
    <xdr:to>
      <xdr:col>16</xdr:col>
      <xdr:colOff>28575</xdr:colOff>
      <xdr:row>7</xdr:row>
      <xdr:rowOff>142875</xdr:rowOff>
    </xdr:to>
    <xdr:sp macro="" textlink="">
      <xdr:nvSpPr>
        <xdr:cNvPr id="30" name="フローチャート: 代替処理 29">
          <a:extLst>
            <a:ext uri="{FF2B5EF4-FFF2-40B4-BE49-F238E27FC236}">
              <a16:creationId xmlns:a16="http://schemas.microsoft.com/office/drawing/2014/main" id="{00000000-0008-0000-0100-00001E000000}"/>
            </a:ext>
          </a:extLst>
        </xdr:cNvPr>
        <xdr:cNvSpPr/>
      </xdr:nvSpPr>
      <xdr:spPr>
        <a:xfrm>
          <a:off x="209550" y="514350"/>
          <a:ext cx="2714625" cy="723900"/>
        </a:xfrm>
        <a:prstGeom prst="flowChartAlternateProcess">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黄色の網掛け部分に必要事項を記入し、該当する箇所に✔をしてください。</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a:p>
          <a:pPr algn="l"/>
          <a:endParaRPr kumimoji="1" lang="ja-JP" altLang="en-US"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33</xdr:col>
      <xdr:colOff>9525</xdr:colOff>
      <xdr:row>5</xdr:row>
      <xdr:rowOff>0</xdr:rowOff>
    </xdr:from>
    <xdr:to>
      <xdr:col>41</xdr:col>
      <xdr:colOff>152400</xdr:colOff>
      <xdr:row>8</xdr:row>
      <xdr:rowOff>19050</xdr:rowOff>
    </xdr:to>
    <xdr:sp macro="" textlink="">
      <xdr:nvSpPr>
        <xdr:cNvPr id="31" name="線吹き出し 1 (枠付き) 30">
          <a:extLst>
            <a:ext uri="{FF2B5EF4-FFF2-40B4-BE49-F238E27FC236}">
              <a16:creationId xmlns:a16="http://schemas.microsoft.com/office/drawing/2014/main" id="{00000000-0008-0000-0100-00001F000000}"/>
            </a:ext>
          </a:extLst>
        </xdr:cNvPr>
        <xdr:cNvSpPr/>
      </xdr:nvSpPr>
      <xdr:spPr>
        <a:xfrm>
          <a:off x="5981700" y="819150"/>
          <a:ext cx="2447925" cy="514350"/>
        </a:xfrm>
        <a:prstGeom prst="borderCallout1">
          <a:avLst>
            <a:gd name="adj1" fmla="val 48380"/>
            <a:gd name="adj2" fmla="val 758"/>
            <a:gd name="adj3" fmla="val 168654"/>
            <a:gd name="adj4" fmla="val -19812"/>
          </a:avLst>
        </a:prstGeom>
        <a:solidFill>
          <a:schemeClr val="accent2"/>
        </a:solidFill>
        <a:ln w="19050">
          <a:solidFill>
            <a:schemeClr val="accent2"/>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センター休館日は冷暖房が全館</a:t>
          </a:r>
          <a:r>
            <a:rPr kumimoji="1" lang="en-US" altLang="ja-JP" sz="900">
              <a:solidFill>
                <a:sysClr val="windowText" lastClr="000000"/>
              </a:solidFill>
              <a:latin typeface="Meiryo UI" panose="020B0604030504040204" pitchFamily="50" charset="-128"/>
              <a:ea typeface="Meiryo UI" panose="020B0604030504040204" pitchFamily="50" charset="-128"/>
            </a:rPr>
            <a:t>OFF</a:t>
          </a:r>
          <a:r>
            <a:rPr kumimoji="1" lang="ja-JP" altLang="en-US" sz="900">
              <a:solidFill>
                <a:sysClr val="windowText" lastClr="000000"/>
              </a:solidFill>
              <a:latin typeface="Meiryo UI" panose="020B0604030504040204" pitchFamily="50" charset="-128"/>
              <a:ea typeface="Meiryo UI" panose="020B0604030504040204" pitchFamily="50" charset="-128"/>
            </a:rPr>
            <a:t>となります。</a:t>
          </a: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900">
              <a:solidFill>
                <a:sysClr val="windowText" lastClr="000000"/>
              </a:solidFill>
              <a:latin typeface="Meiryo UI" panose="020B0604030504040204" pitchFamily="50" charset="-128"/>
              <a:ea typeface="Meiryo UI" panose="020B0604030504040204" pitchFamily="50" charset="-128"/>
            </a:rPr>
            <a:t>必要な場合は冷暖房に☑してください。</a:t>
          </a:r>
        </a:p>
      </xdr:txBody>
    </xdr:sp>
    <xdr:clientData/>
  </xdr:twoCellAnchor>
  <xdr:twoCellAnchor>
    <xdr:from>
      <xdr:col>39</xdr:col>
      <xdr:colOff>38100</xdr:colOff>
      <xdr:row>8</xdr:row>
      <xdr:rowOff>76200</xdr:rowOff>
    </xdr:from>
    <xdr:to>
      <xdr:col>43</xdr:col>
      <xdr:colOff>47625</xdr:colOff>
      <xdr:row>18</xdr:row>
      <xdr:rowOff>28575</xdr:rowOff>
    </xdr:to>
    <xdr:sp macro="" textlink="">
      <xdr:nvSpPr>
        <xdr:cNvPr id="32" name="線吹き出し 1 (枠付き) 31">
          <a:extLst>
            <a:ext uri="{FF2B5EF4-FFF2-40B4-BE49-F238E27FC236}">
              <a16:creationId xmlns:a16="http://schemas.microsoft.com/office/drawing/2014/main" id="{00000000-0008-0000-0100-000020000000}"/>
            </a:ext>
          </a:extLst>
        </xdr:cNvPr>
        <xdr:cNvSpPr/>
      </xdr:nvSpPr>
      <xdr:spPr>
        <a:xfrm>
          <a:off x="7096125" y="1390650"/>
          <a:ext cx="2447925" cy="1466850"/>
        </a:xfrm>
        <a:prstGeom prst="borderCallout1">
          <a:avLst>
            <a:gd name="adj1" fmla="val 48380"/>
            <a:gd name="adj2" fmla="val 758"/>
            <a:gd name="adj3" fmla="val 32940"/>
            <a:gd name="adj4" fmla="val -19812"/>
          </a:avLst>
        </a:prstGeom>
        <a:solidFill>
          <a:schemeClr val="accent2"/>
        </a:solidFill>
        <a:ln w="19050">
          <a:solidFill>
            <a:schemeClr val="accent2"/>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センター休館日は朝８時以前、夜７時以降は東西の玄関が自動で施錠されます。</a:t>
          </a: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900">
              <a:solidFill>
                <a:sysClr val="windowText" lastClr="000000"/>
              </a:solidFill>
              <a:latin typeface="Meiryo UI" panose="020B0604030504040204" pitchFamily="50" charset="-128"/>
              <a:ea typeface="Meiryo UI" panose="020B0604030504040204" pitchFamily="50" charset="-128"/>
            </a:rPr>
            <a:t>退出は可能ですが、入館の際に登録されたＩＤカードが必要となります。</a:t>
          </a: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900">
              <a:solidFill>
                <a:sysClr val="windowText" lastClr="000000"/>
              </a:solidFill>
              <a:latin typeface="Meiryo UI" panose="020B0604030504040204" pitchFamily="50" charset="-128"/>
              <a:ea typeface="Meiryo UI" panose="020B0604030504040204" pitchFamily="50" charset="-128"/>
            </a:rPr>
            <a:t>ＩＤカードをお持ちでない方が入館される場合は、こちらに☑をしていただくことで、使用時間内の間、玄関を開錠したままにいたします。</a:t>
          </a:r>
        </a:p>
      </xdr:txBody>
    </xdr:sp>
    <xdr:clientData/>
  </xdr:twoCellAnchor>
  <xdr:twoCellAnchor>
    <xdr:from>
      <xdr:col>39</xdr:col>
      <xdr:colOff>28575</xdr:colOff>
      <xdr:row>18</xdr:row>
      <xdr:rowOff>76200</xdr:rowOff>
    </xdr:from>
    <xdr:to>
      <xdr:col>43</xdr:col>
      <xdr:colOff>38100</xdr:colOff>
      <xdr:row>27</xdr:row>
      <xdr:rowOff>66675</xdr:rowOff>
    </xdr:to>
    <xdr:sp macro="" textlink="">
      <xdr:nvSpPr>
        <xdr:cNvPr id="33" name="線吹き出し 1 (枠付き) 32">
          <a:extLst>
            <a:ext uri="{FF2B5EF4-FFF2-40B4-BE49-F238E27FC236}">
              <a16:creationId xmlns:a16="http://schemas.microsoft.com/office/drawing/2014/main" id="{00000000-0008-0000-0100-000021000000}"/>
            </a:ext>
          </a:extLst>
        </xdr:cNvPr>
        <xdr:cNvSpPr/>
      </xdr:nvSpPr>
      <xdr:spPr>
        <a:xfrm>
          <a:off x="7086600" y="2905125"/>
          <a:ext cx="2447925" cy="1228725"/>
        </a:xfrm>
        <a:prstGeom prst="borderCallout1">
          <a:avLst>
            <a:gd name="adj1" fmla="val 48380"/>
            <a:gd name="adj2" fmla="val 758"/>
            <a:gd name="adj3" fmla="val -53424"/>
            <a:gd name="adj4" fmla="val -45493"/>
          </a:avLst>
        </a:prstGeom>
        <a:solidFill>
          <a:schemeClr val="accent2"/>
        </a:solidFill>
        <a:ln w="19050">
          <a:solidFill>
            <a:schemeClr val="accent2"/>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Meiryo UI" panose="020B0604030504040204" pitchFamily="50" charset="-128"/>
              <a:ea typeface="Meiryo UI" panose="020B0604030504040204" pitchFamily="50" charset="-128"/>
            </a:rPr>
            <a:t>3</a:t>
          </a:r>
          <a:r>
            <a:rPr kumimoji="1" lang="ja-JP" altLang="en-US" sz="900">
              <a:solidFill>
                <a:sysClr val="windowText" lastClr="000000"/>
              </a:solidFill>
              <a:latin typeface="Meiryo UI" panose="020B0604030504040204" pitchFamily="50" charset="-128"/>
              <a:ea typeface="Meiryo UI" panose="020B0604030504040204" pitchFamily="50" charset="-128"/>
            </a:rPr>
            <a:t>Ｆクリニカルシミュレーションセンターは通常電子錠により施錠されています。</a:t>
          </a: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900">
              <a:solidFill>
                <a:sysClr val="windowText" lastClr="000000"/>
              </a:solidFill>
              <a:latin typeface="Meiryo UI" panose="020B0604030504040204" pitchFamily="50" charset="-128"/>
              <a:ea typeface="Meiryo UI" panose="020B0604030504040204" pitchFamily="50" charset="-128"/>
            </a:rPr>
            <a:t>入室の際は登録されたＩＤカードが必要となります。</a:t>
          </a: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900">
              <a:solidFill>
                <a:sysClr val="windowText" lastClr="000000"/>
              </a:solidFill>
              <a:latin typeface="Meiryo UI" panose="020B0604030504040204" pitchFamily="50" charset="-128"/>
              <a:ea typeface="Meiryo UI" panose="020B0604030504040204" pitchFamily="50" charset="-128"/>
            </a:rPr>
            <a:t>ＩＤカードをお持ちでない方が入室される場合は、</a:t>
          </a: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900">
              <a:solidFill>
                <a:sysClr val="windowText" lastClr="000000"/>
              </a:solidFill>
              <a:latin typeface="Meiryo UI" panose="020B0604030504040204" pitchFamily="50" charset="-128"/>
              <a:ea typeface="Meiryo UI" panose="020B0604030504040204" pitchFamily="50" charset="-128"/>
            </a:rPr>
            <a:t>こちらに☑をしていただくことで、電子錠を使用時間の間、開錠したままにいたします。</a:t>
          </a:r>
        </a:p>
      </xdr:txBody>
    </xdr:sp>
    <xdr:clientData/>
  </xdr:twoCellAnchor>
  <xdr:twoCellAnchor>
    <xdr:from>
      <xdr:col>39</xdr:col>
      <xdr:colOff>19050</xdr:colOff>
      <xdr:row>27</xdr:row>
      <xdr:rowOff>114300</xdr:rowOff>
    </xdr:from>
    <xdr:to>
      <xdr:col>43</xdr:col>
      <xdr:colOff>28575</xdr:colOff>
      <xdr:row>36</xdr:row>
      <xdr:rowOff>66675</xdr:rowOff>
    </xdr:to>
    <xdr:sp macro="" textlink="">
      <xdr:nvSpPr>
        <xdr:cNvPr id="34" name="線吹き出し 1 (枠付き) 33">
          <a:extLst>
            <a:ext uri="{FF2B5EF4-FFF2-40B4-BE49-F238E27FC236}">
              <a16:creationId xmlns:a16="http://schemas.microsoft.com/office/drawing/2014/main" id="{00000000-0008-0000-0100-000022000000}"/>
            </a:ext>
          </a:extLst>
        </xdr:cNvPr>
        <xdr:cNvSpPr/>
      </xdr:nvSpPr>
      <xdr:spPr>
        <a:xfrm>
          <a:off x="7077075" y="4181475"/>
          <a:ext cx="2447925" cy="1228725"/>
        </a:xfrm>
        <a:prstGeom prst="borderCallout1">
          <a:avLst>
            <a:gd name="adj1" fmla="val 48380"/>
            <a:gd name="adj2" fmla="val 758"/>
            <a:gd name="adj3" fmla="val -124742"/>
            <a:gd name="adj4" fmla="val -96077"/>
          </a:avLst>
        </a:prstGeom>
        <a:solidFill>
          <a:schemeClr val="accent2"/>
        </a:solidFill>
        <a:ln w="19050">
          <a:solidFill>
            <a:schemeClr val="accent2"/>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使用日時は準備・片付けを含めた時間をご記入ください。</a:t>
          </a: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900">
              <a:solidFill>
                <a:sysClr val="windowText" lastClr="000000"/>
              </a:solidFill>
              <a:latin typeface="Meiryo UI" panose="020B0604030504040204" pitchFamily="50" charset="-128"/>
              <a:ea typeface="Meiryo UI" panose="020B0604030504040204" pitchFamily="50" charset="-128"/>
            </a:rPr>
            <a:t>開会時間・閉会時間は実際にイベント等で使用される時間をご記入ください。施設利用料が発生する場合はこちらの時間をもとに起算いたします。</a:t>
          </a: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900">
              <a:solidFill>
                <a:sysClr val="windowText" lastClr="000000"/>
              </a:solidFill>
              <a:latin typeface="Meiryo UI" panose="020B0604030504040204" pitchFamily="50" charset="-128"/>
              <a:ea typeface="Meiryo UI" panose="020B0604030504040204" pitchFamily="50" charset="-128"/>
            </a:rPr>
            <a:t>なお、元号をクリックするとプルダウンで選択できます。</a:t>
          </a:r>
        </a:p>
      </xdr:txBody>
    </xdr:sp>
    <xdr:clientData/>
  </xdr:twoCellAnchor>
  <xdr:twoCellAnchor>
    <xdr:from>
      <xdr:col>39</xdr:col>
      <xdr:colOff>19050</xdr:colOff>
      <xdr:row>36</xdr:row>
      <xdr:rowOff>114301</xdr:rowOff>
    </xdr:from>
    <xdr:to>
      <xdr:col>43</xdr:col>
      <xdr:colOff>28575</xdr:colOff>
      <xdr:row>41</xdr:row>
      <xdr:rowOff>85726</xdr:rowOff>
    </xdr:to>
    <xdr:sp macro="" textlink="">
      <xdr:nvSpPr>
        <xdr:cNvPr id="38" name="線吹き出し 1 (枠付き) 37">
          <a:extLst>
            <a:ext uri="{FF2B5EF4-FFF2-40B4-BE49-F238E27FC236}">
              <a16:creationId xmlns:a16="http://schemas.microsoft.com/office/drawing/2014/main" id="{00000000-0008-0000-0100-000026000000}"/>
            </a:ext>
          </a:extLst>
        </xdr:cNvPr>
        <xdr:cNvSpPr/>
      </xdr:nvSpPr>
      <xdr:spPr>
        <a:xfrm>
          <a:off x="7077075" y="5457826"/>
          <a:ext cx="2447925" cy="685800"/>
        </a:xfrm>
        <a:prstGeom prst="borderCallout1">
          <a:avLst>
            <a:gd name="adj1" fmla="val 48380"/>
            <a:gd name="adj2" fmla="val 758"/>
            <a:gd name="adj3" fmla="val -276712"/>
            <a:gd name="adj4" fmla="val -92186"/>
          </a:avLst>
        </a:prstGeom>
        <a:solidFill>
          <a:schemeClr val="accent2"/>
        </a:solidFill>
        <a:ln w="19050">
          <a:solidFill>
            <a:schemeClr val="accent2"/>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主催団体名をご記入ください。</a:t>
          </a: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900">
              <a:solidFill>
                <a:sysClr val="windowText" lastClr="000000"/>
              </a:solidFill>
              <a:latin typeface="Meiryo UI" panose="020B0604030504040204" pitchFamily="50" charset="-128"/>
              <a:ea typeface="Meiryo UI" panose="020B0604030504040204" pitchFamily="50" charset="-128"/>
            </a:rPr>
            <a:t>また、開催するイベントで参加費を徴収する場合は、ありを☑して、金額をご記入ください。　　　　　　　　　　　　　　　　　　　　　　　　　　　　　　　　　　　　　　　　　　　　　　　　　　　　　　　　　　　　　　　　　　　　　　　　　　　　　　　　　　　　　　　　　　　　　　　　　　　　　　　　　　　　　　　　　　　　　　　　　　　　　　　　　　　　　　　　　　　　　　　　　　　　　　　　　　　　　　　　　　　　　　　　　　　　　　　　　　　　　　　　　　　　　　　　　　　　　　　　　　　　　　　　　　　　　　　　　　　　　　　　　　　　　　　　　　　　　　　　　　　　　　　　　　　　　　　　　　　　　　　　　　　　　　　　　　　　　　　　　　　　　　　　　　　　　　　　　　　　　　　　　　　　　　　　　　　　　　　　　　　　　　　　　　　　　　　　　　　　　　　　　　　　　　　　　　　　　　　　　　　　　　　　　　　　　　　　　　　　　　　　　　　　　　　　　　　　　　　　　　　　　　　　　　　　　　　　　　　　　　　　　　　　　　　　　　　　　　　　　　　　　　　　　　　　　　　　　　　　　　　　　　　　　　　　　　　　　　　　　　　　　　　　　　　　　　　　　　　　　　　　　　　　　　　　　　　　　　　　　　　　　　　　　　　　　　　　　　　　　　　　　　　　　　　　　　　　　　　　　　　　　　　　　　　　　　　　　　　　　　　　　　　　　　　　　　　　　　　　　　　　　　　　　　　　　　　　　　　　　　　　　　　　　　　　　　　　　　　　　　　　　　　　　　　　　　　　　　　　　　　　　　　　　　　　　　　　　　　　　　　　　　　　　　　　　　　　　　　　　　　　　　　　　　　　　　　　　　　　　　　　　　　　　　　　　　　　　　　　　　　　　　　　　　　　　　　　　　　　　　　　　　　　　　　　　　　　　　　　　　　　　　　　　　　　　　　　　　　　　　　　　　　　　　　　　　　　　　　　　　　　　　　　　　　　　　　　　　　　　　　　　　　　　　　　　　　　　　　　　　　　　　　　　　　　　　　　　　　　　　　　　　　　　　　　　　　　　　　　　　　　　　　　　　　　　　　　　　　　　　　　　　　　　　　　　　　　　　　　　　　　　　　　　　　　　　　　　　　　　　　　　　　　　　　　　　　　　　　　　　　　　　　　　　　　　　　　　　　　　　　　　　　　　　　　　　　　　　　　　　　　　　　　　　　　　　　　　　　　　　　　　　　　　　　　　　　　　　　　　　　　　　　　　　　　　　　　　　　　　　　　　　　　　　　　　　　　　　　　　　　　　　　　　　　　　　　　　　　　　　　　　　　　　　　　　　　　　　　　　　　　　　　　　　　　　　　　　　　　　　　　　　　　　　　　　　　　　　　　　　　　　　　　　　　　　　　　　　　　　　　　　　　　　　　　　　　　　　　　　　　　　　　　　　　　　　　　　　　　　　　　　　　　　　　　　　　　　　　　　　　　　　　　　　　　　　　　　　　　　　　　　　　　　　　　　　　　　　　　　　　　　　　　　　　　　　　　　　　　　　　　　　　　　　　　　　　　　　　　　　　　　　　　　　　　　　　　　　　　　　　　　　　　　　　　　　　　　　　　　　　　　　　　　　　　　　　　　　　　　　　　　　　　　　　　　　　　　　　　　　　　　　　　　　　　　　　　　　　　　　　　　　　　　　　　　　　　　　　　　　　　　　　　　　　　　　　　　　　　　　　　　　　　　　　　　　　　　　　　　　　　　　　　　　　　　　　　　　　　　　　　　　　　　　　　　　　　　　　　　　　　　　　　　　　　　　　　　　　　　　　　　　　　　　　　　　　　　　　　　　　　　　　　　　　　　　　　　　　　　　　　　　　　　　　　　　　　　　　　　　　　　　　　　　　　　　　　　　　　　　　　　　　　　　　　　　　　　　　　　　　　　　　　　　　　　　　　　　　　　　　　　　　　　　　　　　　　　　　　　　　　　　　　　　　　　　　　　　　　　　　　　　　　　　　　　　　　　　　　　　　　　　　　　　　　　　　　　　　　　　　　　　　　　　　　　　　　　　　　　　　　　　　　　　　　　　　　　　　　　　　　　　　　　　　　　　　　　　　　　　　　　　　　　　　　　　　　　　　　　　　　　　　　　　　　　　　　　　　　　　　　　　　　　　　　　　　　　</a:t>
          </a:r>
          <a:endParaRPr kumimoji="1" lang="en-US" altLang="ja-JP" sz="9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39</xdr:col>
      <xdr:colOff>19050</xdr:colOff>
      <xdr:row>42</xdr:row>
      <xdr:rowOff>38101</xdr:rowOff>
    </xdr:from>
    <xdr:to>
      <xdr:col>43</xdr:col>
      <xdr:colOff>28575</xdr:colOff>
      <xdr:row>45</xdr:row>
      <xdr:rowOff>28575</xdr:rowOff>
    </xdr:to>
    <xdr:sp macro="" textlink="">
      <xdr:nvSpPr>
        <xdr:cNvPr id="39" name="線吹き出し 1 (枠付き) 38">
          <a:extLst>
            <a:ext uri="{FF2B5EF4-FFF2-40B4-BE49-F238E27FC236}">
              <a16:creationId xmlns:a16="http://schemas.microsoft.com/office/drawing/2014/main" id="{00000000-0008-0000-0100-000027000000}"/>
            </a:ext>
          </a:extLst>
        </xdr:cNvPr>
        <xdr:cNvSpPr/>
      </xdr:nvSpPr>
      <xdr:spPr>
        <a:xfrm>
          <a:off x="7077075" y="6191251"/>
          <a:ext cx="2447925" cy="476249"/>
        </a:xfrm>
        <a:prstGeom prst="borderCallout1">
          <a:avLst>
            <a:gd name="adj1" fmla="val 48380"/>
            <a:gd name="adj2" fmla="val 758"/>
            <a:gd name="adj3" fmla="val -446795"/>
            <a:gd name="adj4" fmla="val -177011"/>
          </a:avLst>
        </a:prstGeom>
        <a:solidFill>
          <a:schemeClr val="accent2"/>
        </a:solidFill>
        <a:ln w="19050">
          <a:solidFill>
            <a:schemeClr val="accent2"/>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参加費を徴収される場合はありを☑し、金額をご記入ください。　　　　　　　　　　　　　　　　　　　　　　　　　　　　　　　　　　　　　　　　　　　　　　　　　　　　　　　　　　　　　　　　　　　　　　　　　　　　　　　　　　　　　　　　　　　　　　　　　　　　　　　　　　　　　　　　　　　　　　　　　　　　　　　　　　　　　　　　　　　　　　　　　　　　　　　　　　　　　　　　　　　　　　　　　　　　　　　　　　　　　　　　　　　　　　　　　　　　　　　　　　　　　　　　　　　　　　　　　　　　　　　　　　　　　　　　　　　　　　　　　　　　　　　　　　　　　　　　　　　　　　　　　　　　　　　　　　　　　　　　　　　　　　　　　　　　　　　　　　　　　　　　　　　　　　　　　　　　　　　　　　　　　　　　　　　　　　　　　　　　　　　　　　　　　　　　　　　　　　　　　　　　　　　　　　　　　　　　　　　　　　　　　　　　　　　　　　　　　　　　　　　　　　　　　　　　　　　　　　　　　　　　　　　　　　　　　　　　　　　　　　　　　　　　　　　　　　　　　　　　　　　　　　　　　　　　　　　　　　　　　　　　　　　　　　　　　　　　　　　　　　　　　　　　　　　　　　　　　　　　　　　　　　　　　　　　　　　　　　　　　　　　　　　　　　　　　　　　　　　　　　　　　　　　　　　　　　　　　　　　　　　　　　　　　　　　　　　　　　　　　　　　　　　　　　　　　　　　　　　　　　　　　　　　　　　　　　　　　　　　　　　　　　　　　　　　　　　　　　　　　　　　　　　　　　　　　　　　　　　　　　　　　　　　　　　　　　　　　　　　　　　　　　　　　　　　　　　　　　　　　　　　　　　　　　　　　　　　　　　　　　　　　　　　　　　　　　　　　　　　　　　　　　　　　　　　　　　　　　　　　　　　　　　　　　　　　　　　　　　　　　　　　　　　　　　　　　　　　　　　　　　　　　　　　　　　　　　　　　　　　　　　　　　　　　　　　　　　　　　　　　　　　　　　　　　　　　　　　　　　　　　　　　　　　　　　　　　　　　　　　　　　　　　　　　　　　　　　　　　　　　　　　　　　　　　　　　　　　　　　　　　　　　　　　　　　　　　　　　　　　　　　　　　　　　　　　　　　　　　　　　　　　　　　　　　　　　　　　　　　　　　　　　　　　　　　　　　　　　　　　　　　　　　　　　　　　　　　　　　　　　　　　　　　　　　　　　　　　　　　　　　　　　　　　　　　　　　　　　　　　　　　　　　　　　　　　　　　　　　　　　　　　　　　　　　　　　　　　　　　　　　　　　　　　　　　　　　　　　　　　　　　　　　　　　　　　　　　　　　　　　　　　　　　　　　　　　　　　　　　　　　　　　　　　　　　　　　　　　　　　　　　　　　　　　　　　　　　　　　　　　　　　　　　　　　　　　　　　　　　　　　　　　　　　　　　　　　　　　　　　　　　　　　　　　　　　　　　　　　　　　　　　　　　　　　　　　　　　　　　　　　　　　　　　　　　　　　　　　　　　　　　　　　　　　　　　　　　　　　　　　　　　　　　　　　　　　　　　　　　　　　　　　　　　　　　　　　　　　　　　　　　　　　　　　　　　　　　　　　　　　　　　　　　　　　　　　　　　　　　　　　　　　　　　　　　　　　　　　　　　　　　　　　　　　　　　　　　　　　　　　　　　　　　　　　　　　　　　　　　　　　　　　　　　　　　　　　　　　　　　　　　　　　　　　　　　　　　　　　　　　　　　　　　　　　　　　　　　　　　　　　　　　　　　　　　　　　　　　　　　　　　　　　　　　　　　　　　　　　　　　　　　　　　　　　　　　　　　　　　　　　　　　　　　　　　　　　　　　　　　　　　　　　　　　　　　　　　　　　　　　　　　　　　　　　　　　　　　　　　　　　　　　　　　　　　　　　　　　　　　　　　　　　　　　　　　　　　　　　　　　　　　　　　　　　　　　　　　　　　　　　　　　　　　　　　　　　　　　　　　　　　　　　　　　　　　　　　　　　　　　　　　　　　　　　　　　　　　　　　　　　　　　　　　　　　　　　　　　　　　　　　　　　　　　　　　　　　　　　　　　　　　　　　　　　　　　　　　　　　　　　　　　　　　　　　　　　　　　　　　　　　　　　　　　　　　　　　</a:t>
          </a:r>
          <a:endParaRPr kumimoji="1" lang="en-US" altLang="ja-JP" sz="9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39</xdr:col>
      <xdr:colOff>19050</xdr:colOff>
      <xdr:row>45</xdr:row>
      <xdr:rowOff>76201</xdr:rowOff>
    </xdr:from>
    <xdr:to>
      <xdr:col>43</xdr:col>
      <xdr:colOff>28575</xdr:colOff>
      <xdr:row>47</xdr:row>
      <xdr:rowOff>85725</xdr:rowOff>
    </xdr:to>
    <xdr:sp macro="" textlink="">
      <xdr:nvSpPr>
        <xdr:cNvPr id="40" name="線吹き出し 1 (枠付き) 39">
          <a:extLst>
            <a:ext uri="{FF2B5EF4-FFF2-40B4-BE49-F238E27FC236}">
              <a16:creationId xmlns:a16="http://schemas.microsoft.com/office/drawing/2014/main" id="{00000000-0008-0000-0100-000028000000}"/>
            </a:ext>
          </a:extLst>
        </xdr:cNvPr>
        <xdr:cNvSpPr/>
      </xdr:nvSpPr>
      <xdr:spPr>
        <a:xfrm>
          <a:off x="7077075" y="6715126"/>
          <a:ext cx="2447925" cy="314324"/>
        </a:xfrm>
        <a:prstGeom prst="borderCallout1">
          <a:avLst>
            <a:gd name="adj1" fmla="val 48380"/>
            <a:gd name="adj2" fmla="val 758"/>
            <a:gd name="adj3" fmla="val -654559"/>
            <a:gd name="adj4" fmla="val -202303"/>
          </a:avLst>
        </a:prstGeom>
        <a:solidFill>
          <a:schemeClr val="accent2"/>
        </a:solidFill>
        <a:ln w="19050">
          <a:solidFill>
            <a:schemeClr val="accent2"/>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参加される人数と内訳をご記入ください。　　　　　　　　　　　　　　　　　　　　　　　　　　　　　　　　　　　　　　　　　　　　　　　　　　　　　　　　　　　　　　　　　　　　　　　　　　　　　　　　　　　　　　　　　　　　　　　　　　　　　　　　　　　　　　　　　　　　　　　　　　　　　　　　　　　　　　　　　　　　　　　　　　　　　　　　　　　　　　　　　　　　　　　　　　　　　　　　　　　　　　　　　　　　　　　　　　　　　　　　　　　　　　　　　　　　　　　　　　　　　　　　　　　　　　　　　　　　　　　　　　　　　　　　　　　　　　　　　　　　　　　　　　　　　　　　　　　　　　　　　　　　　　　　　　　　　　　　　　　　　　　　　　　　　　　　　　　　　　　　　　　　　　　　　　　　　　　　　　　　　　　　　　　　　　　　　　　　　　　　　　　　　　　　　　　　　　　　　　　　　　　　　　　　　　　　　　　　　　　　　　　　　　　　　　　　　　　　　　　　　　　　　　　　　　　　　　　　　　　　　　　　　　　　　　　　　　　　　　　　　　　　　　　　　　　　　　　　　　　　　　　　　　　　　　　　　　　　　　　　　　　　　　　　　　　　　　　　　　　　　　　　　　　　　　　　　　　　　　　　　　　　　　　　　　　　　　　　　　　　　　　　　　　　　　　　　　　　　　　　　　　　　　　　　　　　　　　　　　　　　　　　　　　　　　　　　　　　　　　　　　　　　　　　　　　　　　　　　　　　　　　　　　　　　　　　　　　　　　　　　　　　　　　　　　　　　　　　　　　　　　　　　　　　　　　　　　　　　　　　　　　　　　　　　　　　　　　　　　　　　　　　　　　　　　　　　　　　　　　　　　　　　　　　　　　　　　　　　　　　　　　　　　　　　　　　　　　　　　　　　　　　　　　　　　　　　　　　　　　　　　　　　　　　　　　　　　　　　　　　　　　　　　　　　　　　　　　　　　　　　　　　　　　　　　　　　　　　　　　　　　　　　　　　　　　　　　　　　　　　　　　　　　　　　　　　　　　　　　　　　　　　　　　　　　　　　　　　　　　　　　　　　　　　　　　　　　　　　　　　　　　　　　　　　　　　　　　　　　　　　　　　　　　　　　　　　　　　　　　　　　　　　　　　　　　　　　　　　　　　　　　　　　　　　　　　　　　　　　　　　　　　　　　　　　　　　　　　　　　　　　　　　　　　　　　　　　　　　　　　　　　　　　　　　　　　　　　　　　　　　　　　　　　　　　　　　　　　　　　　　　　　　　　　　　　　　　　　　　　　　　　　　　　　　　　　　　　　　　　　　　　　　　　　　　　　　　　　　　　　　　　　　　　　　　　　　　　　　　　　　　　　　　　　　　　　　　　　　　　　　　　　　　　　　　　　　　　　　　　　　　　　　　　　　　　　　　　　　　　　　　　　　　　　　　　　　　　　　　　　　　　　　　　　　　　　　　　　　　　　　　　　　　　　　　　　　　　　　　　　　　　　　　　　　　　　　　　　　　　　　　　　　　　　　　　　　　　　　　　　　　　　　　　　　　　　　　　　　　　　　　　　　　　　　　　　　　　　　　　　　　　　　　　　　　　　　　　　　　　　　　　　　　　　　　　　　　　　　　　　　　　　　　　　　　　　　　　　　　　　　　　　　　　　　　　　　　　　　　　　　　　　　　　　　　　　　　　　　　　　　　　　　　　　　　　　　　　　　　　　　　　　　　　　　　　　　　　　　　　　　　　　　　　　　　　　　　　　　　　　　　　　　　　　　　　　　　　　　　　　　　　　　　　　　　　　　　　　　　　　　　　　　　　　　　　　　　　　　　　　　　　　　　　　　　　　　　　　　　　　　　　　　　　　　　　　　　　　　　　　　　　　　　　　　　　　　　　　　　　　　　　　　　　　　　　　　　　　　　　　　　　　　　　　　　　　　　　　　　　　　　　　　　　　　　　　　　　　　　　　　　　　　　　　　　　　　　　　　　　　　　　　　　　　　　　　　　　　　　　　　　　　　　　　　　　　　　　　　　　　　　　　　　　　　　　　　　　　　　　　　　　　　　　　　　　　　　　　　　　　　　　　　　　　　　　　　　　　　　　　　　　　　　　　　　　　　　　　　　　　　　　　　　　　　　　　　　　　</a:t>
          </a:r>
          <a:endParaRPr kumimoji="1" lang="en-US" altLang="ja-JP" sz="9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39</xdr:col>
      <xdr:colOff>19050</xdr:colOff>
      <xdr:row>48</xdr:row>
      <xdr:rowOff>1</xdr:rowOff>
    </xdr:from>
    <xdr:to>
      <xdr:col>43</xdr:col>
      <xdr:colOff>28575</xdr:colOff>
      <xdr:row>50</xdr:row>
      <xdr:rowOff>47625</xdr:rowOff>
    </xdr:to>
    <xdr:sp macro="" textlink="">
      <xdr:nvSpPr>
        <xdr:cNvPr id="41" name="線吹き出し 1 (枠付き) 40">
          <a:extLst>
            <a:ext uri="{FF2B5EF4-FFF2-40B4-BE49-F238E27FC236}">
              <a16:creationId xmlns:a16="http://schemas.microsoft.com/office/drawing/2014/main" id="{00000000-0008-0000-0100-000029000000}"/>
            </a:ext>
          </a:extLst>
        </xdr:cNvPr>
        <xdr:cNvSpPr/>
      </xdr:nvSpPr>
      <xdr:spPr>
        <a:xfrm>
          <a:off x="7077075" y="7077076"/>
          <a:ext cx="2447925" cy="314324"/>
        </a:xfrm>
        <a:prstGeom prst="borderCallout1">
          <a:avLst>
            <a:gd name="adj1" fmla="val 48380"/>
            <a:gd name="adj2" fmla="val 758"/>
            <a:gd name="adj3" fmla="val -263649"/>
            <a:gd name="adj4" fmla="val -184793"/>
          </a:avLst>
        </a:prstGeom>
        <a:solidFill>
          <a:schemeClr val="accent2"/>
        </a:solidFill>
        <a:ln w="19050">
          <a:solidFill>
            <a:schemeClr val="accent2"/>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申請日の日付をご記入ください。　　　　　　　　　　　　　　　　　　　　　　　　　　　　　　　　　　　　　　　　　　　　　　　　　　　　　　　　　　　　　　　　　　　　　　　　　　　　　　　　　　　　　　　　　　　　　　　　　　　　　　　　　　　　　　　　　　　　　　　　　　　　　　　　　　　　　　　　　　　　　　　　　　　　　　　　　　　　　　　　　　　　　　　　　　　　　　　　　　　　　　　　　　　　　　　　　　　　　　　　　　　　　　　　　　　　　　　　　　　　　　　　　　　　　　　　　　　　　　　　　　　　　　　　　　　　　　　　　　　　　　　　　　　　　　　　　　　　　　　　　　　　　　　　　　　　　　　　　　　　　　　　　　　　　　　　　　　　　　　　　　　　　　　　　　　　　　　　　　　　　　　　　　　　　　　　　　　　　　　　　　　　　　　　　　　　　　　　　　　　　　　　　　　　　　　　　　　　　　　　　　　　　　　　　　　　　　　　　　　　　　　　　　　　　　　　　　　　　　　　　　　　　　　　　　　　　　　　　　　　　　　　　　　　　　　　　　　　　　　　　　　　　　　　　　　　　　　　　　　　　　　　　　　　　　　　　　　　　　　　　　　　　　　　　　　　　　　　　　　　　　　　　　　　　　　　　　　　　　　　　　　　　　　　　　　　　　　　　　　　　　　　　　　　　　　　　　　　　　　　　　　　　　　　　　　　　　　　　　　　　　　　　　　　　　　　　　　　　　　　　　　　　　　　　　　　　　　　　　　　　　　　　　　　　　　　　　　　　　　　　　　　　　　　　　　　　　　　　　　　　　　　　　　　　　　　　　　　　　　　　　　　　　　　　　　　　　　　　　　　　　　　　　　　　　　　　　　　　　　　　　　　　　　　　　　　　　　　　　　　　　　　　　　　　　　　　　　　　　　　　　　　　　　　　　　　　　　　　　　　　　　　　　　　　　　　　　　　　　　　　　　　　　　　　　　　　　　　　　　　　　　　　　　　　　　　　　　　　　　　　　　　　　　　　　　　　　　　　　　　　　　　　　　　　　　　　　　　　　　　　　　　　　　　　　　　　　　　　　　　　　　　　　　　　　　　　　　　　　　　　　　　　　　　　　　　　　　　　　　　　　　　　　　　　　　　　　　　　　　　　　　　　　　　　　　　　　　　　　　　　　　　　　　　　　　　　　　　　　　　　　　　　　　　　　　　　　　　　　　　　　　　　　　　　　　　　　　　　　　　　　　　　　　　　　　　　　　　　　　　　　　　　　　　　　　　　　　　　　　　　　　　　　　　　　　　　　　　　　　　　　　　　　　　　　　　　　　　　　　　　　　　　　　　　　　　　　　　　　　　　　　　　　　　　　　　　　　　　　　　　　　　　　　　　　　　　　　　　　　　　　　　　　　　　　　　　　　　　　　　　　　　　　　　　　　　　　　　　　　　　　　　　　　　　　　　　　　　　　　　　　　　　　　　　　　　　　　　　　　　　　　　　　　　　　　　　　　　　　　　　　　　　　　　　　　　　　　　　　　　　　　　　　　　　　　　　　　　　　　　　　　　　　　　　　　　　　　　　　　　　　　　　　　　　　　　　　　　　　　　　　　　　　　　　　　　　　　　　　　　　　　　　　　　　　　　　　　　　　　　　　　　　　　　　　　　　　　　　　　　　　　　　　　　　　　　　　　　　　　　　　　　　　　　　　　　　　　　　　　　　　　　　　　　　　　　　　　　　　　　　　　　　　　　　　　　　　　　　　　　　　　　　　　　　　　　　　　　　　　　　　　　　　　　　　　　　　　　　　　　　　　　　　　　　　　　　　　　　　　　　　　　　　　　　　　　　　　　　　　　　　　　　　　　　　　　　　　　　　　　　　　　　　　　　　　　　　　　　　　　　　　　　　　　　　　　　　　　　　　　　　　　　　　　　　　　　　　　　　　　　　　　　　　　　　　　　　　　　　　　　　　　　　　　　　　　　　　　　　　　　　　　　　　　　　　　　　　　　　　　　　　　　　　　　　　　　　　　　　　　　　　　　　　　　　　　　　　　　　　　　　　　　　　　　　　　　　　　　　　　　　　　　　　　　　　　　　　　　　　　　　　　　　　　　　　　　　　　　　　　　　　　　　　　　　　　　　　　</a:t>
          </a:r>
          <a:endParaRPr kumimoji="1" lang="en-US" altLang="ja-JP" sz="9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39</xdr:col>
      <xdr:colOff>19050</xdr:colOff>
      <xdr:row>50</xdr:row>
      <xdr:rowOff>104776</xdr:rowOff>
    </xdr:from>
    <xdr:to>
      <xdr:col>43</xdr:col>
      <xdr:colOff>28575</xdr:colOff>
      <xdr:row>56</xdr:row>
      <xdr:rowOff>47626</xdr:rowOff>
    </xdr:to>
    <xdr:sp macro="" textlink="">
      <xdr:nvSpPr>
        <xdr:cNvPr id="42" name="線吹き出し 1 (枠付き) 41">
          <a:extLst>
            <a:ext uri="{FF2B5EF4-FFF2-40B4-BE49-F238E27FC236}">
              <a16:creationId xmlns:a16="http://schemas.microsoft.com/office/drawing/2014/main" id="{00000000-0008-0000-0100-00002A000000}"/>
            </a:ext>
          </a:extLst>
        </xdr:cNvPr>
        <xdr:cNvSpPr/>
      </xdr:nvSpPr>
      <xdr:spPr>
        <a:xfrm>
          <a:off x="7077075" y="7448551"/>
          <a:ext cx="2447925" cy="1047750"/>
        </a:xfrm>
        <a:prstGeom prst="borderCallout1">
          <a:avLst>
            <a:gd name="adj1" fmla="val 48380"/>
            <a:gd name="adj2" fmla="val 758"/>
            <a:gd name="adj3" fmla="val 29526"/>
            <a:gd name="adj4" fmla="val -189074"/>
          </a:avLst>
        </a:prstGeom>
        <a:solidFill>
          <a:schemeClr val="accent2"/>
        </a:solidFill>
        <a:ln w="19050">
          <a:solidFill>
            <a:schemeClr val="accent2"/>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使用責任者とご担当者の情報をご記入ください。</a:t>
          </a: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900">
              <a:solidFill>
                <a:sysClr val="windowText" lastClr="000000"/>
              </a:solidFill>
              <a:latin typeface="Meiryo UI" panose="020B0604030504040204" pitchFamily="50" charset="-128"/>
              <a:ea typeface="Meiryo UI" panose="020B0604030504040204" pitchFamily="50" charset="-128"/>
            </a:rPr>
            <a:t>施設使用料が発生する場合、使用料の請求先が使用責任者と異なる場合は、使用料請求先をご記入ください。　　</a:t>
          </a: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900">
              <a:solidFill>
                <a:sysClr val="windowText" lastClr="000000"/>
              </a:solidFill>
              <a:latin typeface="Meiryo UI" panose="020B0604030504040204" pitchFamily="50" charset="-128"/>
              <a:ea typeface="Meiryo UI" panose="020B0604030504040204" pitchFamily="50" charset="-128"/>
            </a:rPr>
            <a:t>請求書等はそちらの名義で作成いたします。　　　　　　　　　　　　　　　　　　　　　　　　　　　　　　　　　　　　　　　　　　　　　　　　　　　　　　　　　　　　　　　　　　　　　　　　　　　　　　　　　　　　　　　　　　　　　　　　　　　　　　　　　　　　　　　　　　　　　　　　　　　　　　　　　　　　　　　　　　　　　　　　　　　　　　　　　　　　　　　　　　　　　　　　　　　　　　　　　　　　　　　　　　　　　　　　　　　　　　　　　　　　　　　　　　　　　　　　　　　　　　　　　　　　　　　　　　　　　　　　　　　　　　　　　　　　　　　　　　　　　　　　　　　　　　　　　　　　　　　　　　　　　　　　　　　　　　　　　　　　　　　　　　　　　　　　　　　　　　　　　　　　　　　　　　　　　　　　　　　　　　　　　　　　　　　　　　　　　　　　　　　　　　　　　　　　　　　　　　　　　　　　　　　　　　　　　　　　　　　　　　　　　　　　　　　　　　　　　　　　　　　　　　　　　　　　　　　　　　　　　　　　　　　　　　　　　　　　　　　　　　　　　　　　　　　　　　　　　　　　　　　　　　　　　　　　　　　　　　　　　　　　　　　　　　　　　　　　　　　　　　　　　　　　　　　　　　　　　　　　　　　　　　　　　　　　　　　　　　　　　　　　　　　　　　　　　　　　　　　　　　　　　　　　　　　　　　　　　　　　　　　　　　　　　　　　　　　　　　　　　　　　　　　　　　　　　　　　　　　　　　　　　　　　　　　　　　　　　　　　　　　　　　　　　　　　　　　　　　　　　　　　　　　　　　　　　　　　　　　　　　　　　　　　　　　　　　　　　　　　　　　　　　　　　　　　　　　　　　　　　　　　　　　　　　　　　　　　　　　　　　　　　　　　　　　　　　　　　　　　　　　　　　　　　　　　　　　　　　　　　　　　　　　　　　　　　　　　　　　　　　　　　　　　　　　　　　　　　　　　　　　　　　　　　　　　　　　　　　　　　　　　　　　　　　　　　　　　　　　　　　　　　　　　　　　　　　　　　　　　　　　　　　　　　　　　　　　　　　　　　　　　　　　　　　　　　　　　　　　　　　　　　　　　　　　　　　　　　　　　　　　　　　　　　　　　　　　　　　　　　　　　　　　　　　　　　　　　　　　　　　　　　　　　　　　　　　　　　　　　　　　　　　　　　　　　　　　　　　　　　　　　　　　　　　　　　　　　　　　　　　　　　　　　　　　　　　　　　　　　　　　　　　　　　　　　　　　　　　　　　　　　　　　　　　　　　　　　　　　　　　　　　　　　　　　　　　　　　　　　　　　　　　　　　　　　　　　　　　　　　　　　　　　　　　　　　　　　　　　　　　　　　　　　　　　　　　　　　　　　　　　　　　　　　　　　　　　　　　　　　　　　　　　　　　　　　　　　　　　　　　　　　　　　　　　　　　　　　　　　　　　　　　　　　　　　　　　　　　　　　　　　　　　　　　　　　　　　　　　　　　　　　　　　　　　　　　　　　　　　　　　　　　　　　　　　　　　　　　　　　　　　　　　　　　　　　　　　　　　　　　　　　　　　　　　　　　　　　　　　　　　　　　　　　　　　　　　　　　　　　　　　　　　　　　　　　　　　　　　　　　　　　　　　　　　　　　　　　　　　　　　　　　　　　　　　　　　　　　　　　　　　　　　　　　　　　　　　　　　　　　　　　　　　　　　　　　　　　　　　　　　　　　　　　　　　　　　　　　　　　　　　　　　　　　　　　　　　　　　　　　　　　　　　　　　　　　　　　　　　　　　　　　　　　　　　　　　　　　　　　　　　　　　　　　　　　　　　　　　　　　　　　　　　　　　　　　　　　　　　　　　　　　　　　　　　　　　　　　　　　　　　　　　　　　　　　　　　　　　　　　　　　　　　　　　　　　　　　　　　　　　　　　　　　　　　　　　　　　　　　　　　　　　　　　　　　　　　　　　　　　　　　　　　　　　　　　　　　　　　　　　　　　　　　　　　　　　　　　　　　　　　　　　　　　　　　　　　　　　　　　　　　　　　　　　　　　　　　　　　　　　　　　　　　　　　　　　　　　　　　　　　　　　　　　　　　　　　　　　　　　　　　　　　　　　　　　　　　　　　　　　　　　　　　　　　　　</a:t>
          </a:r>
          <a:endParaRPr kumimoji="1" lang="en-US" altLang="ja-JP" sz="9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39</xdr:col>
      <xdr:colOff>19050</xdr:colOff>
      <xdr:row>0</xdr:row>
      <xdr:rowOff>247650</xdr:rowOff>
    </xdr:from>
    <xdr:to>
      <xdr:col>41</xdr:col>
      <xdr:colOff>466725</xdr:colOff>
      <xdr:row>3</xdr:row>
      <xdr:rowOff>66674</xdr:rowOff>
    </xdr:to>
    <xdr:sp macro="" textlink="">
      <xdr:nvSpPr>
        <xdr:cNvPr id="43" name="角丸四角形 42">
          <a:hlinkClick xmlns:r="http://schemas.openxmlformats.org/officeDocument/2006/relationships" r:id="rId1"/>
          <a:extLst>
            <a:ext uri="{FF2B5EF4-FFF2-40B4-BE49-F238E27FC236}">
              <a16:creationId xmlns:a16="http://schemas.microsoft.com/office/drawing/2014/main" id="{00000000-0008-0000-0100-00002B000000}"/>
            </a:ext>
          </a:extLst>
        </xdr:cNvPr>
        <xdr:cNvSpPr/>
      </xdr:nvSpPr>
      <xdr:spPr>
        <a:xfrm>
          <a:off x="7077075" y="247650"/>
          <a:ext cx="1666875" cy="36194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ctr"/>
          <a:r>
            <a:rPr kumimoji="1" lang="ja-JP" altLang="en-US" sz="1100">
              <a:latin typeface="Meiryo UI" panose="020B0604030504040204" pitchFamily="50" charset="-128"/>
              <a:ea typeface="Meiryo UI" panose="020B0604030504040204" pitchFamily="50" charset="-128"/>
            </a:rPr>
            <a:t>施設使用願に戻る</a:t>
          </a:r>
        </a:p>
      </xdr:txBody>
    </xdr:sp>
    <xdr:clientData fPrintsWithSheet="0"/>
  </xdr:twoCellAnchor>
  <mc:AlternateContent xmlns:mc="http://schemas.openxmlformats.org/markup-compatibility/2006">
    <mc:Choice xmlns:a14="http://schemas.microsoft.com/office/drawing/2010/main" Requires="a14">
      <xdr:twoCellAnchor editAs="oneCell">
        <xdr:from>
          <xdr:col>9</xdr:col>
          <xdr:colOff>0</xdr:colOff>
          <xdr:row>10</xdr:row>
          <xdr:rowOff>142875</xdr:rowOff>
        </xdr:from>
        <xdr:to>
          <xdr:col>10</xdr:col>
          <xdr:colOff>0</xdr:colOff>
          <xdr:row>12</xdr:row>
          <xdr:rowOff>9525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142875</xdr:rowOff>
        </xdr:from>
        <xdr:to>
          <xdr:col>10</xdr:col>
          <xdr:colOff>0</xdr:colOff>
          <xdr:row>13</xdr:row>
          <xdr:rowOff>9525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xdr:row>
          <xdr:rowOff>142875</xdr:rowOff>
        </xdr:from>
        <xdr:to>
          <xdr:col>15</xdr:col>
          <xdr:colOff>171450</xdr:colOff>
          <xdr:row>12</xdr:row>
          <xdr:rowOff>9525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142875</xdr:rowOff>
        </xdr:from>
        <xdr:to>
          <xdr:col>15</xdr:col>
          <xdr:colOff>171450</xdr:colOff>
          <xdr:row>13</xdr:row>
          <xdr:rowOff>9525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xdr:row>
          <xdr:rowOff>133350</xdr:rowOff>
        </xdr:from>
        <xdr:to>
          <xdr:col>16</xdr:col>
          <xdr:colOff>0</xdr:colOff>
          <xdr:row>14</xdr:row>
          <xdr:rowOff>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13</xdr:row>
          <xdr:rowOff>123825</xdr:rowOff>
        </xdr:from>
        <xdr:to>
          <xdr:col>16</xdr:col>
          <xdr:colOff>0</xdr:colOff>
          <xdr:row>15</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12</xdr:row>
          <xdr:rowOff>133350</xdr:rowOff>
        </xdr:from>
        <xdr:to>
          <xdr:col>17</xdr:col>
          <xdr:colOff>171450</xdr:colOff>
          <xdr:row>14</xdr:row>
          <xdr:rowOff>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13</xdr:row>
          <xdr:rowOff>123825</xdr:rowOff>
        </xdr:from>
        <xdr:to>
          <xdr:col>17</xdr:col>
          <xdr:colOff>171450</xdr:colOff>
          <xdr:row>15</xdr:row>
          <xdr:rowOff>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xdr:row>
          <xdr:rowOff>133350</xdr:rowOff>
        </xdr:from>
        <xdr:to>
          <xdr:col>20</xdr:col>
          <xdr:colOff>0</xdr:colOff>
          <xdr:row>14</xdr:row>
          <xdr:rowOff>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123825</xdr:rowOff>
        </xdr:from>
        <xdr:to>
          <xdr:col>20</xdr:col>
          <xdr:colOff>0</xdr:colOff>
          <xdr:row>15</xdr:row>
          <xdr:rowOff>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9</xdr:row>
          <xdr:rowOff>133350</xdr:rowOff>
        </xdr:from>
        <xdr:to>
          <xdr:col>21</xdr:col>
          <xdr:colOff>171450</xdr:colOff>
          <xdr:row>11</xdr:row>
          <xdr:rowOff>9525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xdr:row>
          <xdr:rowOff>133350</xdr:rowOff>
        </xdr:from>
        <xdr:to>
          <xdr:col>21</xdr:col>
          <xdr:colOff>171450</xdr:colOff>
          <xdr:row>12</xdr:row>
          <xdr:rowOff>9525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1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11</xdr:row>
          <xdr:rowOff>142875</xdr:rowOff>
        </xdr:from>
        <xdr:to>
          <xdr:col>21</xdr:col>
          <xdr:colOff>171450</xdr:colOff>
          <xdr:row>13</xdr:row>
          <xdr:rowOff>9525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13</xdr:row>
          <xdr:rowOff>123825</xdr:rowOff>
        </xdr:from>
        <xdr:to>
          <xdr:col>21</xdr:col>
          <xdr:colOff>171450</xdr:colOff>
          <xdr:row>15</xdr:row>
          <xdr:rowOff>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10</xdr:row>
          <xdr:rowOff>133350</xdr:rowOff>
        </xdr:from>
        <xdr:to>
          <xdr:col>31</xdr:col>
          <xdr:colOff>0</xdr:colOff>
          <xdr:row>12</xdr:row>
          <xdr:rowOff>9525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142875</xdr:rowOff>
        </xdr:from>
        <xdr:to>
          <xdr:col>31</xdr:col>
          <xdr:colOff>0</xdr:colOff>
          <xdr:row>13</xdr:row>
          <xdr:rowOff>9525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1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142875</xdr:rowOff>
        </xdr:from>
        <xdr:to>
          <xdr:col>35</xdr:col>
          <xdr:colOff>0</xdr:colOff>
          <xdr:row>13</xdr:row>
          <xdr:rowOff>9525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1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13</xdr:row>
          <xdr:rowOff>133350</xdr:rowOff>
        </xdr:from>
        <xdr:to>
          <xdr:col>31</xdr:col>
          <xdr:colOff>0</xdr:colOff>
          <xdr:row>15</xdr:row>
          <xdr:rowOff>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1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133350</xdr:rowOff>
        </xdr:from>
        <xdr:to>
          <xdr:col>31</xdr:col>
          <xdr:colOff>0</xdr:colOff>
          <xdr:row>14</xdr:row>
          <xdr:rowOff>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1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104775</xdr:rowOff>
        </xdr:from>
        <xdr:to>
          <xdr:col>15</xdr:col>
          <xdr:colOff>0</xdr:colOff>
          <xdr:row>27</xdr:row>
          <xdr:rowOff>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1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xdr:row>
          <xdr:rowOff>104775</xdr:rowOff>
        </xdr:from>
        <xdr:to>
          <xdr:col>28</xdr:col>
          <xdr:colOff>0</xdr:colOff>
          <xdr:row>27</xdr:row>
          <xdr:rowOff>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1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12</xdr:row>
          <xdr:rowOff>133350</xdr:rowOff>
        </xdr:from>
        <xdr:to>
          <xdr:col>21</xdr:col>
          <xdr:colOff>171450</xdr:colOff>
          <xdr:row>14</xdr:row>
          <xdr:rowOff>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1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190500</xdr:colOff>
      <xdr:row>0</xdr:row>
      <xdr:rowOff>161925</xdr:rowOff>
    </xdr:from>
    <xdr:to>
      <xdr:col>30</xdr:col>
      <xdr:colOff>28575</xdr:colOff>
      <xdr:row>2</xdr:row>
      <xdr:rowOff>123824</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3335000" y="161925"/>
          <a:ext cx="1666875" cy="371474"/>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ctr"/>
          <a:r>
            <a:rPr kumimoji="1" lang="ja-JP" altLang="en-US" sz="1100">
              <a:latin typeface="Meiryo UI" panose="020B0604030504040204" pitchFamily="50" charset="-128"/>
              <a:ea typeface="Meiryo UI" panose="020B0604030504040204" pitchFamily="50" charset="-128"/>
            </a:rPr>
            <a:t>施設使用願に戻る</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38</xdr:col>
      <xdr:colOff>177662</xdr:colOff>
      <xdr:row>1</xdr:row>
      <xdr:rowOff>135007</xdr:rowOff>
    </xdr:from>
    <xdr:to>
      <xdr:col>41</xdr:col>
      <xdr:colOff>63776</xdr:colOff>
      <xdr:row>3</xdr:row>
      <xdr:rowOff>74543</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054712" y="287407"/>
          <a:ext cx="1657764" cy="358636"/>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ctr"/>
          <a:r>
            <a:rPr kumimoji="1" lang="ja-JP" altLang="en-US" sz="1100">
              <a:latin typeface="Meiryo UI" panose="020B0604030504040204" pitchFamily="50" charset="-128"/>
              <a:ea typeface="Meiryo UI" panose="020B0604030504040204" pitchFamily="50" charset="-128"/>
            </a:rPr>
            <a:t>施設使用願に戻る</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38</xdr:col>
      <xdr:colOff>152400</xdr:colOff>
      <xdr:row>1</xdr:row>
      <xdr:rowOff>142875</xdr:rowOff>
    </xdr:from>
    <xdr:to>
      <xdr:col>41</xdr:col>
      <xdr:colOff>38514</xdr:colOff>
      <xdr:row>3</xdr:row>
      <xdr:rowOff>82411</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029450" y="295275"/>
          <a:ext cx="1657764" cy="358636"/>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ctr"/>
          <a:r>
            <a:rPr kumimoji="1" lang="ja-JP" altLang="en-US" sz="1100">
              <a:latin typeface="Meiryo UI" panose="020B0604030504040204" pitchFamily="50" charset="-128"/>
              <a:ea typeface="Meiryo UI" panose="020B0604030504040204" pitchFamily="50" charset="-128"/>
            </a:rPr>
            <a:t>施設使用願に戻る</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9" Type="http://schemas.openxmlformats.org/officeDocument/2006/relationships/ctrlProp" Target="../ctrlProps/ctrlProp64.xml"/><Relationship Id="rId3" Type="http://schemas.openxmlformats.org/officeDocument/2006/relationships/vmlDrawing" Target="../drawings/vmlDrawing2.vml"/><Relationship Id="rId21" Type="http://schemas.openxmlformats.org/officeDocument/2006/relationships/ctrlProp" Target="../ctrlProps/ctrlProp46.xml"/><Relationship Id="rId34" Type="http://schemas.openxmlformats.org/officeDocument/2006/relationships/ctrlProp" Target="../ctrlProps/ctrlProp59.xml"/><Relationship Id="rId42" Type="http://schemas.openxmlformats.org/officeDocument/2006/relationships/ctrlProp" Target="../ctrlProps/ctrlProp67.xml"/><Relationship Id="rId47" Type="http://schemas.openxmlformats.org/officeDocument/2006/relationships/ctrlProp" Target="../ctrlProps/ctrlProp72.xml"/><Relationship Id="rId50" Type="http://schemas.openxmlformats.org/officeDocument/2006/relationships/ctrlProp" Target="../ctrlProps/ctrlProp75.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33" Type="http://schemas.openxmlformats.org/officeDocument/2006/relationships/ctrlProp" Target="../ctrlProps/ctrlProp58.xml"/><Relationship Id="rId38" Type="http://schemas.openxmlformats.org/officeDocument/2006/relationships/ctrlProp" Target="../ctrlProps/ctrlProp63.xml"/><Relationship Id="rId46" Type="http://schemas.openxmlformats.org/officeDocument/2006/relationships/ctrlProp" Target="../ctrlProps/ctrlProp71.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41" Type="http://schemas.openxmlformats.org/officeDocument/2006/relationships/ctrlProp" Target="../ctrlProps/ctrlProp66.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trlProp" Target="../ctrlProps/ctrlProp57.xml"/><Relationship Id="rId37" Type="http://schemas.openxmlformats.org/officeDocument/2006/relationships/ctrlProp" Target="../ctrlProps/ctrlProp62.xml"/><Relationship Id="rId40" Type="http://schemas.openxmlformats.org/officeDocument/2006/relationships/ctrlProp" Target="../ctrlProps/ctrlProp65.xml"/><Relationship Id="rId45" Type="http://schemas.openxmlformats.org/officeDocument/2006/relationships/ctrlProp" Target="../ctrlProps/ctrlProp70.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36" Type="http://schemas.openxmlformats.org/officeDocument/2006/relationships/ctrlProp" Target="../ctrlProps/ctrlProp61.xml"/><Relationship Id="rId49" Type="http://schemas.openxmlformats.org/officeDocument/2006/relationships/ctrlProp" Target="../ctrlProps/ctrlProp74.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4" Type="http://schemas.openxmlformats.org/officeDocument/2006/relationships/ctrlProp" Target="../ctrlProps/ctrlProp69.xml"/><Relationship Id="rId52" Type="http://schemas.openxmlformats.org/officeDocument/2006/relationships/ctrlProp" Target="../ctrlProps/ctrlProp77.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 Id="rId35" Type="http://schemas.openxmlformats.org/officeDocument/2006/relationships/ctrlProp" Target="../ctrlProps/ctrlProp60.xml"/><Relationship Id="rId43" Type="http://schemas.openxmlformats.org/officeDocument/2006/relationships/ctrlProp" Target="../ctrlProps/ctrlProp68.xml"/><Relationship Id="rId48" Type="http://schemas.openxmlformats.org/officeDocument/2006/relationships/ctrlProp" Target="../ctrlProps/ctrlProp73.xml"/><Relationship Id="rId8" Type="http://schemas.openxmlformats.org/officeDocument/2006/relationships/ctrlProp" Target="../ctrlProps/ctrlProp33.xml"/><Relationship Id="rId51" Type="http://schemas.openxmlformats.org/officeDocument/2006/relationships/ctrlProp" Target="../ctrlProps/ctrlProp7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saigai@j.iwate-med.ac.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B1:AS65"/>
  <sheetViews>
    <sheetView showGridLines="0" tabSelected="1" zoomScaleNormal="100" workbookViewId="0">
      <selection activeCell="AN46" sqref="AN46"/>
    </sheetView>
  </sheetViews>
  <sheetFormatPr defaultRowHeight="10.5"/>
  <cols>
    <col min="1" max="39" width="2.7109375" style="1" customWidth="1"/>
    <col min="40" max="45" width="9.140625" style="37"/>
    <col min="46" max="16384" width="9.140625" style="1"/>
  </cols>
  <sheetData>
    <row r="1" spans="2:44" ht="21">
      <c r="B1" s="183" t="s">
        <v>0</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29"/>
    </row>
    <row r="2" spans="2:44" ht="7.5" customHeight="1"/>
    <row r="3" spans="2:44" ht="14.25">
      <c r="B3" s="181" t="s">
        <v>1</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27"/>
    </row>
    <row r="4" spans="2:44" ht="7.5" customHeight="1"/>
    <row r="5" spans="2:44" ht="14.25">
      <c r="C5" s="181" t="s">
        <v>2</v>
      </c>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27"/>
    </row>
    <row r="6" spans="2:44" ht="14.25">
      <c r="C6" s="181" t="s">
        <v>3</v>
      </c>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27"/>
    </row>
    <row r="7" spans="2:44" ht="7.5" customHeight="1"/>
    <row r="8" spans="2:44" ht="17.25">
      <c r="B8" s="182" t="s">
        <v>4</v>
      </c>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28"/>
    </row>
    <row r="9" spans="2:44" ht="7.5" customHeight="1"/>
    <row r="10" spans="2:44" ht="12" customHeight="1">
      <c r="B10" s="140" t="s">
        <v>187</v>
      </c>
      <c r="C10" s="141"/>
      <c r="D10" s="141"/>
      <c r="E10" s="141"/>
      <c r="F10" s="141"/>
      <c r="G10" s="142"/>
      <c r="H10" s="313" t="s">
        <v>124</v>
      </c>
      <c r="I10" s="314"/>
      <c r="J10" s="314"/>
      <c r="K10" s="314"/>
      <c r="L10" s="314"/>
      <c r="M10" s="314"/>
      <c r="N10" s="314"/>
      <c r="O10" s="314"/>
      <c r="P10" s="314"/>
      <c r="Q10" s="314"/>
      <c r="R10" s="314"/>
      <c r="S10" s="314"/>
      <c r="T10" s="314"/>
      <c r="U10" s="314"/>
      <c r="V10" s="310" t="s">
        <v>155</v>
      </c>
      <c r="W10" s="311"/>
      <c r="X10" s="311"/>
      <c r="Y10" s="311"/>
      <c r="Z10" s="311"/>
      <c r="AA10" s="312"/>
      <c r="AB10" s="317" t="s">
        <v>21</v>
      </c>
      <c r="AC10" s="318"/>
      <c r="AD10" s="318"/>
      <c r="AE10" s="318"/>
      <c r="AF10" s="318"/>
      <c r="AG10" s="318"/>
      <c r="AH10" s="318"/>
      <c r="AI10" s="318"/>
      <c r="AJ10" s="318"/>
      <c r="AK10" s="318"/>
      <c r="AL10" s="319"/>
      <c r="AM10" s="2"/>
    </row>
    <row r="11" spans="2:44" ht="12">
      <c r="B11" s="184"/>
      <c r="C11" s="185"/>
      <c r="D11" s="185"/>
      <c r="E11" s="185"/>
      <c r="F11" s="185"/>
      <c r="G11" s="186"/>
      <c r="H11" s="315"/>
      <c r="I11" s="316"/>
      <c r="J11" s="316"/>
      <c r="K11" s="316"/>
      <c r="L11" s="316"/>
      <c r="M11" s="316"/>
      <c r="N11" s="316"/>
      <c r="O11" s="316"/>
      <c r="P11" s="316"/>
      <c r="Q11" s="316"/>
      <c r="R11" s="316"/>
      <c r="S11" s="316"/>
      <c r="T11" s="316"/>
      <c r="U11" s="316"/>
      <c r="V11" s="77" t="b">
        <v>0</v>
      </c>
      <c r="W11" s="188" t="s">
        <v>13</v>
      </c>
      <c r="X11" s="188"/>
      <c r="Y11" s="188"/>
      <c r="Z11" s="188"/>
      <c r="AA11" s="195"/>
      <c r="AB11" s="320"/>
      <c r="AC11" s="130"/>
      <c r="AD11" s="130"/>
      <c r="AE11" s="130"/>
      <c r="AF11" s="130"/>
      <c r="AG11" s="130"/>
      <c r="AH11" s="130"/>
      <c r="AI11" s="130"/>
      <c r="AJ11" s="130"/>
      <c r="AK11" s="130"/>
      <c r="AL11" s="321"/>
      <c r="AM11" s="2"/>
    </row>
    <row r="12" spans="2:44" ht="12">
      <c r="B12" s="184"/>
      <c r="C12" s="185"/>
      <c r="D12" s="185"/>
      <c r="E12" s="185"/>
      <c r="F12" s="185"/>
      <c r="G12" s="186"/>
      <c r="H12" s="187" t="s">
        <v>6</v>
      </c>
      <c r="I12" s="188"/>
      <c r="J12" s="75" t="b">
        <v>0</v>
      </c>
      <c r="K12" s="188" t="s">
        <v>9</v>
      </c>
      <c r="L12" s="188"/>
      <c r="M12" s="188"/>
      <c r="N12" s="188"/>
      <c r="O12" s="188"/>
      <c r="P12" s="75" t="b">
        <v>0</v>
      </c>
      <c r="Q12" s="188" t="s">
        <v>10</v>
      </c>
      <c r="R12" s="188"/>
      <c r="S12" s="188"/>
      <c r="T12" s="188"/>
      <c r="U12" s="188"/>
      <c r="V12" s="77" t="b">
        <v>0</v>
      </c>
      <c r="W12" s="188" t="s">
        <v>14</v>
      </c>
      <c r="X12" s="188"/>
      <c r="Y12" s="188"/>
      <c r="Z12" s="188"/>
      <c r="AA12" s="195"/>
      <c r="AB12" s="193" t="s">
        <v>135</v>
      </c>
      <c r="AC12" s="194"/>
      <c r="AD12" s="194"/>
      <c r="AE12" s="75" t="b">
        <v>0</v>
      </c>
      <c r="AF12" s="188" t="s">
        <v>136</v>
      </c>
      <c r="AG12" s="188"/>
      <c r="AH12" s="188"/>
      <c r="AI12" s="2"/>
      <c r="AJ12" s="2"/>
      <c r="AK12" s="2"/>
      <c r="AL12" s="4"/>
      <c r="AM12" s="2"/>
    </row>
    <row r="13" spans="2:44" ht="12">
      <c r="B13" s="184"/>
      <c r="C13" s="185"/>
      <c r="D13" s="185"/>
      <c r="E13" s="185"/>
      <c r="F13" s="185"/>
      <c r="G13" s="186"/>
      <c r="H13" s="187" t="s">
        <v>7</v>
      </c>
      <c r="I13" s="188"/>
      <c r="J13" s="75" t="b">
        <v>0</v>
      </c>
      <c r="K13" s="188" t="s">
        <v>8</v>
      </c>
      <c r="L13" s="188"/>
      <c r="M13" s="188"/>
      <c r="N13" s="188"/>
      <c r="O13" s="188"/>
      <c r="P13" s="75" t="b">
        <v>0</v>
      </c>
      <c r="Q13" s="188" t="s">
        <v>11</v>
      </c>
      <c r="R13" s="188"/>
      <c r="S13" s="188"/>
      <c r="T13" s="188"/>
      <c r="U13" s="188"/>
      <c r="V13" s="77" t="b">
        <v>0</v>
      </c>
      <c r="W13" s="188" t="s">
        <v>15</v>
      </c>
      <c r="X13" s="188"/>
      <c r="Y13" s="188"/>
      <c r="Z13" s="188"/>
      <c r="AA13" s="188"/>
      <c r="AB13" s="193" t="s">
        <v>17</v>
      </c>
      <c r="AC13" s="194"/>
      <c r="AD13" s="194"/>
      <c r="AE13" s="75" t="b">
        <v>0</v>
      </c>
      <c r="AF13" s="188" t="s">
        <v>18</v>
      </c>
      <c r="AG13" s="188"/>
      <c r="AH13" s="188"/>
      <c r="AI13" s="75" t="b">
        <v>0</v>
      </c>
      <c r="AJ13" s="188" t="s">
        <v>19</v>
      </c>
      <c r="AK13" s="188"/>
      <c r="AL13" s="195"/>
      <c r="AM13" s="2"/>
    </row>
    <row r="14" spans="2:44" ht="12">
      <c r="B14" s="184"/>
      <c r="C14" s="185"/>
      <c r="D14" s="185"/>
      <c r="E14" s="185"/>
      <c r="F14" s="185"/>
      <c r="G14" s="186"/>
      <c r="H14" s="5"/>
      <c r="I14" s="2"/>
      <c r="J14" s="196" t="s">
        <v>12</v>
      </c>
      <c r="K14" s="196"/>
      <c r="L14" s="196"/>
      <c r="M14" s="196"/>
      <c r="N14" s="196"/>
      <c r="O14" s="196"/>
      <c r="P14" s="75" t="b">
        <v>0</v>
      </c>
      <c r="Q14" s="52">
        <v>1</v>
      </c>
      <c r="R14" s="75" t="b">
        <v>0</v>
      </c>
      <c r="S14" s="50">
        <v>2</v>
      </c>
      <c r="T14" s="75" t="b">
        <v>0</v>
      </c>
      <c r="U14" s="61">
        <v>3</v>
      </c>
      <c r="V14" s="78" t="b">
        <v>0</v>
      </c>
      <c r="W14" s="188" t="s">
        <v>137</v>
      </c>
      <c r="X14" s="188"/>
      <c r="Y14" s="188"/>
      <c r="Z14" s="188"/>
      <c r="AA14" s="188"/>
      <c r="AB14" s="189" t="s">
        <v>20</v>
      </c>
      <c r="AC14" s="190"/>
      <c r="AD14" s="190"/>
      <c r="AE14" s="75" t="b">
        <v>0</v>
      </c>
      <c r="AF14" s="188" t="s">
        <v>153</v>
      </c>
      <c r="AG14" s="188"/>
      <c r="AH14" s="188"/>
      <c r="AI14" s="188"/>
      <c r="AJ14" s="188"/>
      <c r="AK14" s="188"/>
      <c r="AL14" s="195"/>
      <c r="AM14" s="2"/>
    </row>
    <row r="15" spans="2:44" ht="12">
      <c r="B15" s="143"/>
      <c r="C15" s="144"/>
      <c r="D15" s="144"/>
      <c r="E15" s="144"/>
      <c r="F15" s="144"/>
      <c r="G15" s="145"/>
      <c r="H15" s="6"/>
      <c r="I15" s="7"/>
      <c r="J15" s="7"/>
      <c r="K15" s="7"/>
      <c r="L15" s="7"/>
      <c r="M15" s="7"/>
      <c r="N15" s="7"/>
      <c r="O15" s="7"/>
      <c r="P15" s="76" t="b">
        <v>0</v>
      </c>
      <c r="Q15" s="51">
        <v>4</v>
      </c>
      <c r="R15" s="76" t="b">
        <v>0</v>
      </c>
      <c r="S15" s="9">
        <v>5</v>
      </c>
      <c r="T15" s="76" t="b">
        <v>0</v>
      </c>
      <c r="U15" s="51">
        <v>6</v>
      </c>
      <c r="V15" s="79" t="b">
        <v>0</v>
      </c>
      <c r="W15" s="305" t="s">
        <v>125</v>
      </c>
      <c r="X15" s="305"/>
      <c r="Y15" s="305"/>
      <c r="Z15" s="305"/>
      <c r="AA15" s="306"/>
      <c r="AB15" s="191"/>
      <c r="AC15" s="192"/>
      <c r="AD15" s="192"/>
      <c r="AE15" s="76" t="b">
        <v>0</v>
      </c>
      <c r="AF15" s="305" t="s">
        <v>154</v>
      </c>
      <c r="AG15" s="305"/>
      <c r="AH15" s="305"/>
      <c r="AI15" s="305"/>
      <c r="AJ15" s="305"/>
      <c r="AK15" s="305"/>
      <c r="AL15" s="306"/>
      <c r="AM15" s="2"/>
    </row>
    <row r="16" spans="2:44" ht="15.75">
      <c r="B16" s="210" t="s">
        <v>186</v>
      </c>
      <c r="C16" s="211"/>
      <c r="D16" s="211"/>
      <c r="E16" s="211"/>
      <c r="F16" s="211"/>
      <c r="G16" s="212"/>
      <c r="H16" s="129" t="str">
        <f ca="1">+IF(TODAY()&gt;DATE(2019,4,29),"令和","平成")</f>
        <v>令和</v>
      </c>
      <c r="I16" s="129"/>
      <c r="J16" s="213"/>
      <c r="K16" s="213"/>
      <c r="L16" s="20" t="s">
        <v>22</v>
      </c>
      <c r="M16" s="80"/>
      <c r="N16" s="20" t="s">
        <v>23</v>
      </c>
      <c r="O16" s="80"/>
      <c r="P16" s="20" t="s">
        <v>24</v>
      </c>
      <c r="Q16" s="20" t="s">
        <v>25</v>
      </c>
      <c r="R16" s="49" t="str">
        <f>+IF(OR(J16="",M16="",O16=""),"",MID("日月火水木金土",WEEKDAY(DATE(AN16,M16,O16),1),1))</f>
        <v/>
      </c>
      <c r="S16" s="20" t="s">
        <v>26</v>
      </c>
      <c r="T16" s="80"/>
      <c r="U16" s="20" t="s">
        <v>27</v>
      </c>
      <c r="V16" s="81"/>
      <c r="W16" s="20" t="s">
        <v>28</v>
      </c>
      <c r="X16" s="129" t="str">
        <f ca="1">+IF(TODAY()&gt;DATE(2019,4,29),"令和","平成")</f>
        <v>令和</v>
      </c>
      <c r="Y16" s="129"/>
      <c r="Z16" s="213"/>
      <c r="AA16" s="213"/>
      <c r="AB16" s="20" t="s">
        <v>22</v>
      </c>
      <c r="AC16" s="80"/>
      <c r="AD16" s="20" t="s">
        <v>23</v>
      </c>
      <c r="AE16" s="80"/>
      <c r="AF16" s="20" t="s">
        <v>24</v>
      </c>
      <c r="AG16" s="20" t="s">
        <v>29</v>
      </c>
      <c r="AH16" s="49" t="str">
        <f>+IF(OR(Z16="",AC16="",AE16=""),"",MID("日月火水木金土",WEEKDAY(DATE(AQ16,AC16,AE16),1),1))</f>
        <v/>
      </c>
      <c r="AI16" s="20" t="s">
        <v>30</v>
      </c>
      <c r="AJ16" s="80"/>
      <c r="AK16" s="20" t="s">
        <v>27</v>
      </c>
      <c r="AL16" s="82"/>
      <c r="AN16" s="37">
        <f ca="1">IF(H16="平成",AO16+1988,IF(H16="令和",AO16+2018,AO16))</f>
        <v>2018</v>
      </c>
      <c r="AO16" s="37">
        <f>IF(J16="元",1,J16)</f>
        <v>0</v>
      </c>
      <c r="AQ16" s="37">
        <f ca="1">IF(X16="平成",AR16+1988,IF(X16="令和",AR16+2018,AR16))</f>
        <v>2018</v>
      </c>
      <c r="AR16" s="37">
        <f>IF(Z16="元",1,Z16)</f>
        <v>0</v>
      </c>
    </row>
    <row r="17" spans="2:41" ht="14.25">
      <c r="B17" s="208" t="b">
        <v>0</v>
      </c>
      <c r="C17" s="218" t="s">
        <v>175</v>
      </c>
      <c r="D17" s="219"/>
      <c r="E17" s="219"/>
      <c r="F17" s="219"/>
      <c r="G17" s="220"/>
      <c r="H17" s="215" t="s">
        <v>31</v>
      </c>
      <c r="I17" s="216"/>
      <c r="J17" s="216"/>
      <c r="K17" s="216"/>
      <c r="L17" s="130" t="str">
        <f ca="1">+IF(TODAY()&gt;DATE(2019,4,29),"令和","平成")</f>
        <v>令和</v>
      </c>
      <c r="M17" s="130"/>
      <c r="N17" s="207"/>
      <c r="O17" s="207"/>
      <c r="P17" s="2" t="s">
        <v>22</v>
      </c>
      <c r="Q17" s="80"/>
      <c r="R17" s="2" t="s">
        <v>23</v>
      </c>
      <c r="S17" s="80"/>
      <c r="T17" s="2" t="s">
        <v>33</v>
      </c>
      <c r="U17" s="2" t="s">
        <v>25</v>
      </c>
      <c r="V17" s="47" t="str">
        <f>+IF(OR(N17="",Q17="",S17=""),"",MID("日月火水木金土",WEEKDAY(DATE(AN17,Q17,S17),1),1))</f>
        <v/>
      </c>
      <c r="W17" s="2" t="s">
        <v>30</v>
      </c>
      <c r="X17" s="80"/>
      <c r="Y17" s="49" t="s">
        <v>27</v>
      </c>
      <c r="Z17" s="81"/>
      <c r="AA17" s="323" t="s">
        <v>91</v>
      </c>
      <c r="AB17" s="324"/>
      <c r="AC17" s="324"/>
      <c r="AD17" s="324"/>
      <c r="AE17" s="324"/>
      <c r="AF17" s="324"/>
      <c r="AG17" s="324"/>
      <c r="AH17" s="324"/>
      <c r="AI17" s="324"/>
      <c r="AJ17" s="324"/>
      <c r="AK17" s="324"/>
      <c r="AL17" s="325"/>
      <c r="AN17" s="37">
        <f ca="1">IF(L17="平成",AO17+1988,IF(L17="令和",AO17+2018,AO17))</f>
        <v>2018</v>
      </c>
      <c r="AO17" s="37">
        <f>IF(N17="元",1,N17)</f>
        <v>0</v>
      </c>
    </row>
    <row r="18" spans="2:41" ht="14.25">
      <c r="B18" s="209"/>
      <c r="C18" s="221"/>
      <c r="D18" s="221"/>
      <c r="E18" s="221"/>
      <c r="F18" s="221"/>
      <c r="G18" s="222"/>
      <c r="H18" s="120" t="s">
        <v>32</v>
      </c>
      <c r="I18" s="121"/>
      <c r="J18" s="121"/>
      <c r="K18" s="121"/>
      <c r="L18" s="214" t="str">
        <f ca="1">+IF(TODAY()&gt;DATE(2019,4,29),"令和","平成")</f>
        <v>令和</v>
      </c>
      <c r="M18" s="214"/>
      <c r="N18" s="217"/>
      <c r="O18" s="217"/>
      <c r="P18" s="2" t="s">
        <v>22</v>
      </c>
      <c r="Q18" s="80"/>
      <c r="R18" s="2" t="s">
        <v>23</v>
      </c>
      <c r="S18" s="80"/>
      <c r="T18" s="2" t="s">
        <v>33</v>
      </c>
      <c r="U18" s="2" t="s">
        <v>25</v>
      </c>
      <c r="V18" s="47" t="str">
        <f>+IF(OR(N18="",Q18="",S18=""),"",MID("日月火水木金土",WEEKDAY(DATE(AN18,Q18,S18),1),1))</f>
        <v/>
      </c>
      <c r="W18" s="2" t="s">
        <v>30</v>
      </c>
      <c r="X18" s="80"/>
      <c r="Y18" s="49" t="s">
        <v>27</v>
      </c>
      <c r="Z18" s="81"/>
      <c r="AA18" s="324"/>
      <c r="AB18" s="324"/>
      <c r="AC18" s="324"/>
      <c r="AD18" s="324"/>
      <c r="AE18" s="324"/>
      <c r="AF18" s="324"/>
      <c r="AG18" s="324"/>
      <c r="AH18" s="324"/>
      <c r="AI18" s="324"/>
      <c r="AJ18" s="324"/>
      <c r="AK18" s="324"/>
      <c r="AL18" s="325"/>
      <c r="AN18" s="37">
        <f ca="1">IF(L18="平成",AO18+1988,IF(L18="令和",AO18+2018,AO18))</f>
        <v>2018</v>
      </c>
      <c r="AO18" s="37">
        <f>IF(N18="元",1,N18)</f>
        <v>0</v>
      </c>
    </row>
    <row r="19" spans="2:41" ht="12">
      <c r="B19" s="140" t="s">
        <v>185</v>
      </c>
      <c r="C19" s="141"/>
      <c r="D19" s="141"/>
      <c r="E19" s="141"/>
      <c r="F19" s="141"/>
      <c r="G19" s="142"/>
      <c r="H19" s="317"/>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9"/>
    </row>
    <row r="20" spans="2:41">
      <c r="B20" s="326" t="s">
        <v>36</v>
      </c>
      <c r="C20" s="327"/>
      <c r="D20" s="327"/>
      <c r="E20" s="327"/>
      <c r="F20" s="327"/>
      <c r="G20" s="328"/>
      <c r="H20" s="32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321"/>
    </row>
    <row r="21" spans="2:41">
      <c r="B21" s="326"/>
      <c r="C21" s="327"/>
      <c r="D21" s="327"/>
      <c r="E21" s="327"/>
      <c r="F21" s="327"/>
      <c r="G21" s="328"/>
      <c r="H21" s="32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321"/>
    </row>
    <row r="22" spans="2:41">
      <c r="B22" s="329"/>
      <c r="C22" s="330"/>
      <c r="D22" s="330"/>
      <c r="E22" s="330"/>
      <c r="F22" s="330"/>
      <c r="G22" s="331"/>
      <c r="H22" s="332"/>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333"/>
    </row>
    <row r="23" spans="2:41" ht="10.5" customHeight="1">
      <c r="B23" s="184" t="s">
        <v>184</v>
      </c>
      <c r="C23" s="185"/>
      <c r="D23" s="185"/>
      <c r="E23" s="185"/>
      <c r="F23" s="185"/>
      <c r="G23" s="186"/>
      <c r="H23" s="155" t="s">
        <v>37</v>
      </c>
      <c r="I23" s="156"/>
      <c r="J23" s="156"/>
      <c r="K23" s="156"/>
      <c r="L23" s="156"/>
      <c r="M23" s="157"/>
      <c r="N23" s="164"/>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6"/>
    </row>
    <row r="24" spans="2:41" ht="10.5" customHeight="1">
      <c r="B24" s="184"/>
      <c r="C24" s="185"/>
      <c r="D24" s="185"/>
      <c r="E24" s="185"/>
      <c r="F24" s="185"/>
      <c r="G24" s="186"/>
      <c r="H24" s="158"/>
      <c r="I24" s="159"/>
      <c r="J24" s="159"/>
      <c r="K24" s="159"/>
      <c r="L24" s="159"/>
      <c r="M24" s="160"/>
      <c r="N24" s="167"/>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9"/>
    </row>
    <row r="25" spans="2:41" ht="10.5" customHeight="1">
      <c r="B25" s="184"/>
      <c r="C25" s="185"/>
      <c r="D25" s="185"/>
      <c r="E25" s="185"/>
      <c r="F25" s="185"/>
      <c r="G25" s="186"/>
      <c r="H25" s="161"/>
      <c r="I25" s="162"/>
      <c r="J25" s="162"/>
      <c r="K25" s="162"/>
      <c r="L25" s="162"/>
      <c r="M25" s="163"/>
      <c r="N25" s="170"/>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2"/>
    </row>
    <row r="26" spans="2:41">
      <c r="B26" s="184"/>
      <c r="C26" s="185"/>
      <c r="D26" s="185"/>
      <c r="E26" s="185"/>
      <c r="F26" s="185"/>
      <c r="G26" s="186"/>
      <c r="H26" s="155" t="s">
        <v>38</v>
      </c>
      <c r="I26" s="112"/>
      <c r="J26" s="112"/>
      <c r="K26" s="112"/>
      <c r="L26" s="112"/>
      <c r="M26" s="173"/>
      <c r="N26" s="12"/>
      <c r="O26" s="13"/>
      <c r="P26" s="13"/>
      <c r="Q26" s="13"/>
      <c r="R26" s="13"/>
      <c r="S26" s="13"/>
      <c r="T26" s="13"/>
      <c r="U26" s="13"/>
      <c r="V26" s="13"/>
      <c r="W26" s="13"/>
      <c r="X26" s="13"/>
      <c r="Y26" s="13"/>
      <c r="Z26" s="13"/>
      <c r="AA26" s="13"/>
      <c r="AB26" s="13"/>
      <c r="AC26" s="13"/>
      <c r="AD26" s="13"/>
      <c r="AE26" s="13"/>
      <c r="AF26" s="13"/>
      <c r="AG26" s="13"/>
      <c r="AH26" s="13"/>
      <c r="AI26" s="13"/>
      <c r="AJ26" s="13"/>
      <c r="AK26" s="13"/>
      <c r="AL26" s="14"/>
    </row>
    <row r="27" spans="2:41" ht="12">
      <c r="B27" s="184"/>
      <c r="C27" s="185"/>
      <c r="D27" s="185"/>
      <c r="E27" s="185"/>
      <c r="F27" s="185"/>
      <c r="G27" s="186"/>
      <c r="H27" s="174"/>
      <c r="I27" s="152"/>
      <c r="J27" s="152"/>
      <c r="K27" s="152"/>
      <c r="L27" s="152"/>
      <c r="M27" s="175"/>
      <c r="N27" s="15"/>
      <c r="O27" s="54" t="b">
        <v>0</v>
      </c>
      <c r="P27" s="185" t="s">
        <v>40</v>
      </c>
      <c r="Q27" s="185"/>
      <c r="R27" s="1" t="s">
        <v>25</v>
      </c>
      <c r="S27" s="322"/>
      <c r="T27" s="322"/>
      <c r="U27" s="322"/>
      <c r="V27" s="322"/>
      <c r="W27" s="322"/>
      <c r="X27" s="322"/>
      <c r="Y27" s="1" t="s">
        <v>41</v>
      </c>
      <c r="Z27" s="1" t="s">
        <v>42</v>
      </c>
      <c r="AB27" s="54" t="b">
        <v>0</v>
      </c>
      <c r="AC27" s="185" t="s">
        <v>43</v>
      </c>
      <c r="AD27" s="185"/>
      <c r="AL27" s="16"/>
    </row>
    <row r="28" spans="2:41">
      <c r="B28" s="184"/>
      <c r="C28" s="185"/>
      <c r="D28" s="185"/>
      <c r="E28" s="185"/>
      <c r="F28" s="185"/>
      <c r="G28" s="186"/>
      <c r="H28" s="176"/>
      <c r="I28" s="177"/>
      <c r="J28" s="177"/>
      <c r="K28" s="177"/>
      <c r="L28" s="177"/>
      <c r="M28" s="178"/>
      <c r="N28" s="17"/>
      <c r="O28" s="18"/>
      <c r="P28" s="18"/>
      <c r="Q28" s="18"/>
      <c r="R28" s="18"/>
      <c r="S28" s="18"/>
      <c r="T28" s="18"/>
      <c r="U28" s="18"/>
      <c r="V28" s="18"/>
      <c r="W28" s="18"/>
      <c r="X28" s="18"/>
      <c r="Y28" s="18"/>
      <c r="Z28" s="18"/>
      <c r="AA28" s="18"/>
      <c r="AB28" s="18"/>
      <c r="AC28" s="18"/>
      <c r="AD28" s="18"/>
      <c r="AE28" s="18"/>
      <c r="AF28" s="18"/>
      <c r="AG28" s="18"/>
      <c r="AH28" s="18"/>
      <c r="AI28" s="18"/>
      <c r="AJ28" s="18"/>
      <c r="AK28" s="18"/>
      <c r="AL28" s="19"/>
    </row>
    <row r="29" spans="2:41" ht="12" customHeight="1">
      <c r="B29" s="131" t="s">
        <v>182</v>
      </c>
      <c r="C29" s="132"/>
      <c r="D29" s="132"/>
      <c r="E29" s="132"/>
      <c r="F29" s="132"/>
      <c r="G29" s="133"/>
      <c r="H29" s="122"/>
      <c r="I29" s="123"/>
      <c r="J29" s="123"/>
      <c r="K29" s="123"/>
      <c r="L29" s="123"/>
      <c r="M29" s="180" t="s">
        <v>48</v>
      </c>
      <c r="N29" s="154"/>
      <c r="O29" s="194" t="s">
        <v>44</v>
      </c>
      <c r="P29" s="194"/>
      <c r="Q29" s="194"/>
      <c r="R29" s="194"/>
      <c r="S29" s="179"/>
      <c r="T29" s="179"/>
      <c r="U29" s="52" t="s">
        <v>48</v>
      </c>
      <c r="V29" s="2"/>
      <c r="W29" s="194" t="s">
        <v>49</v>
      </c>
      <c r="X29" s="194"/>
      <c r="Y29" s="194"/>
      <c r="Z29" s="194"/>
      <c r="AA29" s="179"/>
      <c r="AB29" s="179"/>
      <c r="AC29" s="52" t="s">
        <v>48</v>
      </c>
      <c r="AD29" s="2"/>
      <c r="AE29" s="179" t="s">
        <v>53</v>
      </c>
      <c r="AF29" s="179"/>
      <c r="AG29" s="179"/>
      <c r="AH29" s="179"/>
      <c r="AI29" s="52" t="s">
        <v>48</v>
      </c>
      <c r="AJ29" s="2"/>
      <c r="AK29" s="2"/>
      <c r="AL29" s="4"/>
    </row>
    <row r="30" spans="2:41" ht="12" customHeight="1">
      <c r="B30" s="134"/>
      <c r="C30" s="135"/>
      <c r="D30" s="135"/>
      <c r="E30" s="135"/>
      <c r="F30" s="135"/>
      <c r="G30" s="136"/>
      <c r="H30" s="124"/>
      <c r="I30" s="125"/>
      <c r="J30" s="125"/>
      <c r="K30" s="125"/>
      <c r="L30" s="125"/>
      <c r="M30" s="180"/>
      <c r="N30" s="154"/>
      <c r="O30" s="194" t="s">
        <v>45</v>
      </c>
      <c r="P30" s="194"/>
      <c r="Q30" s="194"/>
      <c r="R30" s="194"/>
      <c r="S30" s="179"/>
      <c r="T30" s="179"/>
      <c r="U30" s="52" t="s">
        <v>48</v>
      </c>
      <c r="V30" s="2"/>
      <c r="W30" s="194" t="s">
        <v>50</v>
      </c>
      <c r="X30" s="194"/>
      <c r="Y30" s="194"/>
      <c r="Z30" s="194"/>
      <c r="AA30" s="179"/>
      <c r="AB30" s="179"/>
      <c r="AC30" s="52" t="s">
        <v>48</v>
      </c>
      <c r="AD30" s="2"/>
      <c r="AE30" s="2" t="s">
        <v>25</v>
      </c>
      <c r="AF30" s="179"/>
      <c r="AG30" s="179"/>
      <c r="AH30" s="179"/>
      <c r="AI30" s="179"/>
      <c r="AJ30" s="179"/>
      <c r="AK30" s="179"/>
      <c r="AL30" s="4" t="s">
        <v>30</v>
      </c>
    </row>
    <row r="31" spans="2:41" ht="12" customHeight="1">
      <c r="B31" s="134"/>
      <c r="C31" s="135"/>
      <c r="D31" s="135"/>
      <c r="E31" s="135"/>
      <c r="F31" s="135"/>
      <c r="G31" s="136"/>
      <c r="H31" s="124"/>
      <c r="I31" s="125"/>
      <c r="J31" s="125"/>
      <c r="K31" s="125"/>
      <c r="L31" s="125"/>
      <c r="M31" s="180"/>
      <c r="N31" s="154"/>
      <c r="O31" s="194" t="s">
        <v>46</v>
      </c>
      <c r="P31" s="194"/>
      <c r="Q31" s="194"/>
      <c r="R31" s="194"/>
      <c r="S31" s="179"/>
      <c r="T31" s="179"/>
      <c r="U31" s="52" t="s">
        <v>48</v>
      </c>
      <c r="V31" s="2"/>
      <c r="W31" s="194" t="s">
        <v>51</v>
      </c>
      <c r="X31" s="194"/>
      <c r="Y31" s="194"/>
      <c r="Z31" s="194"/>
      <c r="AA31" s="179"/>
      <c r="AB31" s="179"/>
      <c r="AC31" s="52" t="s">
        <v>48</v>
      </c>
      <c r="AD31" s="2"/>
      <c r="AE31" s="153" t="s">
        <v>56</v>
      </c>
      <c r="AF31" s="2" t="s">
        <v>54</v>
      </c>
      <c r="AG31" s="2"/>
      <c r="AH31" s="179"/>
      <c r="AI31" s="179"/>
      <c r="AJ31" s="52" t="s">
        <v>48</v>
      </c>
      <c r="AK31" s="153" t="s">
        <v>57</v>
      </c>
      <c r="AL31" s="4"/>
    </row>
    <row r="32" spans="2:41" ht="12" customHeight="1">
      <c r="B32" s="137"/>
      <c r="C32" s="138"/>
      <c r="D32" s="138"/>
      <c r="E32" s="138"/>
      <c r="F32" s="138"/>
      <c r="G32" s="139"/>
      <c r="H32" s="126"/>
      <c r="I32" s="127"/>
      <c r="J32" s="127"/>
      <c r="K32" s="127"/>
      <c r="L32" s="127"/>
      <c r="M32" s="180"/>
      <c r="N32" s="154"/>
      <c r="O32" s="194" t="s">
        <v>47</v>
      </c>
      <c r="P32" s="194"/>
      <c r="Q32" s="194"/>
      <c r="R32" s="194"/>
      <c r="S32" s="179"/>
      <c r="T32" s="179"/>
      <c r="U32" s="52" t="s">
        <v>48</v>
      </c>
      <c r="V32" s="2"/>
      <c r="W32" s="194" t="s">
        <v>52</v>
      </c>
      <c r="X32" s="194"/>
      <c r="Y32" s="194"/>
      <c r="Z32" s="194"/>
      <c r="AA32" s="179"/>
      <c r="AB32" s="179"/>
      <c r="AC32" s="52" t="s">
        <v>48</v>
      </c>
      <c r="AD32" s="2"/>
      <c r="AE32" s="153"/>
      <c r="AF32" s="2" t="s">
        <v>55</v>
      </c>
      <c r="AG32" s="2"/>
      <c r="AH32" s="179"/>
      <c r="AI32" s="179"/>
      <c r="AJ32" s="52" t="s">
        <v>48</v>
      </c>
      <c r="AK32" s="153"/>
      <c r="AL32" s="4"/>
    </row>
    <row r="33" spans="2:45">
      <c r="B33" s="140" t="s">
        <v>183</v>
      </c>
      <c r="C33" s="141"/>
      <c r="D33" s="141"/>
      <c r="E33" s="141"/>
      <c r="F33" s="141"/>
      <c r="G33" s="142"/>
      <c r="H33" s="146"/>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8"/>
    </row>
    <row r="34" spans="2:45">
      <c r="B34" s="143"/>
      <c r="C34" s="144"/>
      <c r="D34" s="144"/>
      <c r="E34" s="144"/>
      <c r="F34" s="144"/>
      <c r="G34" s="145"/>
      <c r="H34" s="149"/>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1"/>
    </row>
    <row r="35" spans="2:45" ht="7.5" customHeight="1"/>
    <row r="36" spans="2:45" ht="13.5">
      <c r="B36" s="152" t="s">
        <v>59</v>
      </c>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row>
    <row r="37" spans="2:45" s="10" customFormat="1" ht="11.25">
      <c r="B37" s="22" t="s">
        <v>60</v>
      </c>
      <c r="C37" s="128" t="s">
        <v>62</v>
      </c>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N37" s="38"/>
      <c r="AO37" s="38"/>
      <c r="AP37" s="38"/>
      <c r="AQ37" s="38"/>
      <c r="AR37" s="38"/>
      <c r="AS37" s="38"/>
    </row>
    <row r="38" spans="2:45" s="10" customFormat="1" ht="11.25">
      <c r="B38" s="22"/>
      <c r="C38" s="128" t="s">
        <v>63</v>
      </c>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N38" s="38"/>
      <c r="AO38" s="38"/>
      <c r="AP38" s="38"/>
      <c r="AQ38" s="38"/>
      <c r="AR38" s="38"/>
      <c r="AS38" s="38"/>
    </row>
    <row r="39" spans="2:45" s="10" customFormat="1" ht="11.25">
      <c r="B39" s="22" t="s">
        <v>64</v>
      </c>
      <c r="C39" s="128" t="s">
        <v>65</v>
      </c>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N39" s="38"/>
      <c r="AO39" s="38"/>
      <c r="AP39" s="38"/>
      <c r="AQ39" s="38"/>
      <c r="AR39" s="38"/>
      <c r="AS39" s="38"/>
    </row>
    <row r="40" spans="2:45" s="10" customFormat="1" ht="11.25">
      <c r="B40" s="22" t="s">
        <v>61</v>
      </c>
      <c r="C40" s="128" t="s">
        <v>66</v>
      </c>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N40" s="38"/>
      <c r="AO40" s="38"/>
      <c r="AP40" s="38"/>
      <c r="AQ40" s="38"/>
      <c r="AR40" s="38"/>
      <c r="AS40" s="38"/>
    </row>
    <row r="41" spans="2:45" s="10" customFormat="1" ht="11.25">
      <c r="B41" s="22" t="s">
        <v>67</v>
      </c>
      <c r="C41" s="128" t="s">
        <v>68</v>
      </c>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N41" s="38"/>
      <c r="AO41" s="38"/>
      <c r="AP41" s="38"/>
      <c r="AQ41" s="38"/>
      <c r="AR41" s="38"/>
      <c r="AS41" s="38"/>
    </row>
    <row r="42" spans="2:45" ht="7.5" customHeight="1"/>
    <row r="43" spans="2:45" s="11" customFormat="1" ht="15.75">
      <c r="D43" s="129" t="str">
        <f ca="1">+IF(TODAY()&gt;DATE(2019,4,29),"令和","平成")</f>
        <v>令和</v>
      </c>
      <c r="E43" s="129"/>
      <c r="F43" s="130"/>
      <c r="G43" s="130"/>
      <c r="H43" s="11" t="s">
        <v>22</v>
      </c>
      <c r="I43" s="130"/>
      <c r="J43" s="130"/>
      <c r="K43" s="11" t="s">
        <v>69</v>
      </c>
      <c r="L43" s="130"/>
      <c r="M43" s="130"/>
      <c r="N43" s="11" t="s">
        <v>24</v>
      </c>
      <c r="AN43" s="37">
        <f ca="1">IF(D43="平成",AO43+1988,IF(D43="令和",AO43+2018,AO43))</f>
        <v>2018</v>
      </c>
      <c r="AO43" s="37">
        <f>IF(F43="元",1,F43)</f>
        <v>0</v>
      </c>
      <c r="AP43" s="37"/>
      <c r="AQ43" s="37"/>
      <c r="AR43" s="37"/>
      <c r="AS43" s="39"/>
    </row>
    <row r="44" spans="2:45" ht="7.5" customHeight="1"/>
    <row r="45" spans="2:45" ht="15" customHeight="1">
      <c r="B45" s="197" t="s">
        <v>70</v>
      </c>
      <c r="C45" s="198"/>
      <c r="D45" s="198"/>
      <c r="E45" s="198"/>
      <c r="F45" s="198"/>
      <c r="G45" s="198"/>
      <c r="H45" s="198"/>
      <c r="I45" s="198"/>
      <c r="J45" s="198"/>
      <c r="K45" s="198"/>
      <c r="L45" s="198"/>
      <c r="M45" s="198"/>
      <c r="N45" s="198"/>
      <c r="O45" s="199"/>
      <c r="Q45" s="197" t="s">
        <v>71</v>
      </c>
      <c r="R45" s="198"/>
      <c r="S45" s="198"/>
      <c r="T45" s="198"/>
      <c r="U45" s="198"/>
      <c r="V45" s="198"/>
      <c r="W45" s="198"/>
      <c r="X45" s="198"/>
      <c r="Y45" s="198"/>
      <c r="Z45" s="198"/>
      <c r="AA45" s="198"/>
      <c r="AB45" s="198"/>
      <c r="AC45" s="199"/>
    </row>
    <row r="46" spans="2:45" ht="14.1" customHeight="1">
      <c r="B46" s="200"/>
      <c r="C46" s="201"/>
      <c r="D46" s="201"/>
      <c r="E46" s="201"/>
      <c r="F46" s="201"/>
      <c r="G46" s="201"/>
      <c r="H46" s="201"/>
      <c r="I46" s="201"/>
      <c r="J46" s="201"/>
      <c r="K46" s="201"/>
      <c r="L46" s="201"/>
      <c r="M46" s="201"/>
      <c r="N46" s="201"/>
      <c r="O46" s="202"/>
      <c r="Q46" s="307" t="s">
        <v>72</v>
      </c>
      <c r="R46" s="308"/>
      <c r="S46" s="308"/>
      <c r="T46" s="308"/>
      <c r="U46" s="308"/>
      <c r="V46" s="308"/>
      <c r="W46" s="308"/>
      <c r="X46" s="308"/>
      <c r="Y46" s="308"/>
      <c r="Z46" s="308"/>
      <c r="AA46" s="308"/>
      <c r="AB46" s="308"/>
      <c r="AC46" s="309"/>
    </row>
    <row r="47" spans="2:45" ht="11.1" customHeight="1">
      <c r="B47" s="203" t="s">
        <v>94</v>
      </c>
      <c r="C47" s="204"/>
      <c r="D47" s="204"/>
      <c r="E47" s="225"/>
      <c r="F47" s="225"/>
      <c r="G47" s="225"/>
      <c r="H47" s="225"/>
      <c r="I47" s="225"/>
      <c r="J47" s="225"/>
      <c r="K47" s="225"/>
      <c r="L47" s="225"/>
      <c r="M47" s="225"/>
      <c r="N47" s="225"/>
      <c r="O47" s="226"/>
      <c r="Q47" s="295" t="s">
        <v>131</v>
      </c>
      <c r="R47" s="296"/>
      <c r="S47" s="296"/>
      <c r="T47" s="23" t="s">
        <v>73</v>
      </c>
      <c r="U47" s="233"/>
      <c r="V47" s="233"/>
      <c r="W47" s="23" t="s">
        <v>133</v>
      </c>
      <c r="X47" s="234"/>
      <c r="Y47" s="234"/>
      <c r="Z47" s="234"/>
      <c r="AA47" s="234"/>
      <c r="AB47" s="234"/>
      <c r="AC47" s="235"/>
    </row>
    <row r="48" spans="2:45" ht="11.1" customHeight="1">
      <c r="B48" s="205"/>
      <c r="C48" s="206"/>
      <c r="D48" s="206"/>
      <c r="E48" s="227"/>
      <c r="F48" s="227"/>
      <c r="G48" s="227"/>
      <c r="H48" s="227"/>
      <c r="I48" s="227"/>
      <c r="J48" s="227"/>
      <c r="K48" s="227"/>
      <c r="L48" s="227"/>
      <c r="M48" s="227"/>
      <c r="N48" s="227"/>
      <c r="O48" s="228"/>
      <c r="Q48" s="134"/>
      <c r="R48" s="135"/>
      <c r="S48" s="135"/>
      <c r="T48" s="297"/>
      <c r="U48" s="297"/>
      <c r="V48" s="297"/>
      <c r="W48" s="297"/>
      <c r="X48" s="297"/>
      <c r="Y48" s="297"/>
      <c r="Z48" s="297"/>
      <c r="AA48" s="297"/>
      <c r="AB48" s="297"/>
      <c r="AC48" s="298"/>
    </row>
    <row r="49" spans="2:45" ht="11.1" customHeight="1">
      <c r="B49" s="203" t="s">
        <v>95</v>
      </c>
      <c r="C49" s="204"/>
      <c r="D49" s="204"/>
      <c r="E49" s="291"/>
      <c r="F49" s="291"/>
      <c r="G49" s="291"/>
      <c r="H49" s="291"/>
      <c r="I49" s="291"/>
      <c r="J49" s="291"/>
      <c r="K49" s="291"/>
      <c r="L49" s="291"/>
      <c r="M49" s="291"/>
      <c r="N49" s="291"/>
      <c r="O49" s="292"/>
      <c r="Q49" s="203" t="s">
        <v>94</v>
      </c>
      <c r="R49" s="204"/>
      <c r="S49" s="204"/>
      <c r="T49" s="240"/>
      <c r="U49" s="240"/>
      <c r="V49" s="240"/>
      <c r="W49" s="240"/>
      <c r="X49" s="240"/>
      <c r="Y49" s="240"/>
      <c r="Z49" s="240"/>
      <c r="AA49" s="240"/>
      <c r="AB49" s="240"/>
      <c r="AC49" s="241"/>
    </row>
    <row r="50" spans="2:45" ht="11.1" customHeight="1">
      <c r="B50" s="205"/>
      <c r="C50" s="206"/>
      <c r="D50" s="206"/>
      <c r="E50" s="293"/>
      <c r="F50" s="293"/>
      <c r="G50" s="293"/>
      <c r="H50" s="293"/>
      <c r="I50" s="293"/>
      <c r="J50" s="293"/>
      <c r="K50" s="293"/>
      <c r="L50" s="293"/>
      <c r="M50" s="293"/>
      <c r="N50" s="293"/>
      <c r="O50" s="294"/>
      <c r="Q50" s="205"/>
      <c r="R50" s="206"/>
      <c r="S50" s="206"/>
      <c r="T50" s="240"/>
      <c r="U50" s="240"/>
      <c r="V50" s="240"/>
      <c r="W50" s="240"/>
      <c r="X50" s="240"/>
      <c r="Y50" s="240"/>
      <c r="Z50" s="240"/>
      <c r="AA50" s="240"/>
      <c r="AB50" s="240"/>
      <c r="AC50" s="241"/>
    </row>
    <row r="51" spans="2:45" ht="11.1" customHeight="1">
      <c r="B51" s="203" t="s">
        <v>96</v>
      </c>
      <c r="C51" s="204"/>
      <c r="D51" s="204"/>
      <c r="E51" s="229"/>
      <c r="F51" s="229"/>
      <c r="G51" s="229"/>
      <c r="H51" s="229"/>
      <c r="I51" s="229"/>
      <c r="J51" s="229"/>
      <c r="K51" s="229"/>
      <c r="L51" s="229"/>
      <c r="M51" s="229"/>
      <c r="N51" s="229"/>
      <c r="O51" s="230"/>
      <c r="Q51" s="203" t="s">
        <v>95</v>
      </c>
      <c r="R51" s="204"/>
      <c r="S51" s="204"/>
      <c r="T51" s="287"/>
      <c r="U51" s="287"/>
      <c r="V51" s="287"/>
      <c r="W51" s="287"/>
      <c r="X51" s="287"/>
      <c r="Y51" s="287"/>
      <c r="Z51" s="287"/>
      <c r="AA51" s="287"/>
      <c r="AB51" s="287"/>
      <c r="AC51" s="288"/>
    </row>
    <row r="52" spans="2:45" ht="11.1" customHeight="1">
      <c r="B52" s="223"/>
      <c r="C52" s="224"/>
      <c r="D52" s="224"/>
      <c r="E52" s="231"/>
      <c r="F52" s="231"/>
      <c r="G52" s="231"/>
      <c r="H52" s="231"/>
      <c r="I52" s="231"/>
      <c r="J52" s="231"/>
      <c r="K52" s="231"/>
      <c r="L52" s="231"/>
      <c r="M52" s="231"/>
      <c r="N52" s="231"/>
      <c r="O52" s="232"/>
      <c r="Q52" s="205"/>
      <c r="R52" s="206"/>
      <c r="S52" s="206"/>
      <c r="T52" s="289"/>
      <c r="U52" s="289"/>
      <c r="V52" s="289"/>
      <c r="W52" s="289"/>
      <c r="X52" s="289"/>
      <c r="Y52" s="289"/>
      <c r="Z52" s="289"/>
      <c r="AA52" s="289"/>
      <c r="AB52" s="289"/>
      <c r="AC52" s="290"/>
    </row>
    <row r="53" spans="2:45" ht="20.100000000000001" customHeight="1">
      <c r="B53" s="242" t="s">
        <v>129</v>
      </c>
      <c r="C53" s="243"/>
      <c r="D53" s="252" t="s">
        <v>126</v>
      </c>
      <c r="E53" s="253"/>
      <c r="F53" s="253"/>
      <c r="G53" s="248"/>
      <c r="H53" s="248"/>
      <c r="I53" s="248"/>
      <c r="J53" s="248"/>
      <c r="K53" s="248"/>
      <c r="L53" s="248"/>
      <c r="M53" s="248"/>
      <c r="N53" s="248"/>
      <c r="O53" s="249"/>
      <c r="Q53" s="242" t="s">
        <v>132</v>
      </c>
      <c r="R53" s="254"/>
      <c r="S53" s="252" t="s">
        <v>126</v>
      </c>
      <c r="T53" s="253"/>
      <c r="U53" s="253"/>
      <c r="V53" s="236"/>
      <c r="W53" s="236"/>
      <c r="X53" s="236"/>
      <c r="Y53" s="236"/>
      <c r="Z53" s="236"/>
      <c r="AA53" s="236"/>
      <c r="AB53" s="236"/>
      <c r="AC53" s="237"/>
    </row>
    <row r="54" spans="2:45" ht="20.100000000000001" customHeight="1">
      <c r="B54" s="244"/>
      <c r="C54" s="245"/>
      <c r="D54" s="267" t="s">
        <v>127</v>
      </c>
      <c r="E54" s="268"/>
      <c r="F54" s="268"/>
      <c r="G54" s="250"/>
      <c r="H54" s="250"/>
      <c r="I54" s="250"/>
      <c r="J54" s="250"/>
      <c r="K54" s="250"/>
      <c r="L54" s="250"/>
      <c r="M54" s="250"/>
      <c r="N54" s="250"/>
      <c r="O54" s="251"/>
      <c r="Q54" s="255"/>
      <c r="R54" s="256"/>
      <c r="S54" s="267" t="s">
        <v>127</v>
      </c>
      <c r="T54" s="268"/>
      <c r="U54" s="268"/>
      <c r="V54" s="238"/>
      <c r="W54" s="238"/>
      <c r="X54" s="238"/>
      <c r="Y54" s="238"/>
      <c r="Z54" s="238"/>
      <c r="AA54" s="238"/>
      <c r="AB54" s="238"/>
      <c r="AC54" s="239"/>
    </row>
    <row r="55" spans="2:45" ht="20.100000000000001" customHeight="1">
      <c r="B55" s="246"/>
      <c r="C55" s="247"/>
      <c r="D55" s="269" t="s">
        <v>128</v>
      </c>
      <c r="E55" s="270"/>
      <c r="F55" s="270"/>
      <c r="G55" s="271"/>
      <c r="H55" s="272"/>
      <c r="I55" s="272"/>
      <c r="J55" s="272"/>
      <c r="K55" s="272"/>
      <c r="L55" s="272"/>
      <c r="M55" s="272"/>
      <c r="N55" s="272"/>
      <c r="O55" s="273"/>
      <c r="Q55" s="257"/>
      <c r="R55" s="258"/>
      <c r="S55" s="269" t="s">
        <v>128</v>
      </c>
      <c r="T55" s="270"/>
      <c r="U55" s="270"/>
      <c r="V55" s="274"/>
      <c r="W55" s="274"/>
      <c r="X55" s="274"/>
      <c r="Y55" s="274"/>
      <c r="Z55" s="274"/>
      <c r="AA55" s="274"/>
      <c r="AB55" s="274"/>
      <c r="AC55" s="275"/>
    </row>
    <row r="56" spans="2:45" ht="7.5" customHeight="1"/>
    <row r="57" spans="2:45" s="2" customFormat="1" ht="14.25">
      <c r="B57" s="277" t="s">
        <v>79</v>
      </c>
      <c r="C57" s="277"/>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N57" s="40"/>
      <c r="AO57" s="40"/>
      <c r="AP57" s="40"/>
      <c r="AQ57" s="40"/>
      <c r="AR57" s="40"/>
      <c r="AS57" s="40"/>
    </row>
    <row r="58" spans="2:45" s="3" customFormat="1" ht="15" customHeight="1">
      <c r="B58" s="259" t="s">
        <v>76</v>
      </c>
      <c r="C58" s="260"/>
      <c r="D58" s="260"/>
      <c r="E58" s="278" t="s">
        <v>77</v>
      </c>
      <c r="F58" s="279"/>
      <c r="G58" s="279"/>
      <c r="H58" s="59" t="b">
        <v>0</v>
      </c>
      <c r="I58" s="280" t="s">
        <v>80</v>
      </c>
      <c r="J58" s="280"/>
      <c r="K58" s="280"/>
      <c r="L58" s="280"/>
      <c r="M58" s="59" t="b">
        <v>0</v>
      </c>
      <c r="N58" s="8" t="s">
        <v>82</v>
      </c>
      <c r="O58" s="25"/>
      <c r="P58" s="25"/>
      <c r="Q58" s="24" t="b">
        <v>0</v>
      </c>
      <c r="R58" s="280" t="s">
        <v>53</v>
      </c>
      <c r="S58" s="280"/>
      <c r="T58" s="25" t="s">
        <v>83</v>
      </c>
      <c r="U58" s="119"/>
      <c r="V58" s="119"/>
      <c r="W58" s="119"/>
      <c r="X58" s="119"/>
      <c r="Y58" s="119"/>
      <c r="Z58" s="119"/>
      <c r="AA58" s="119"/>
      <c r="AB58" s="119"/>
      <c r="AC58" s="26" t="s">
        <v>30</v>
      </c>
      <c r="AN58" s="41"/>
      <c r="AO58" s="41"/>
      <c r="AP58" s="41"/>
      <c r="AQ58" s="41"/>
      <c r="AR58" s="41"/>
      <c r="AS58" s="41"/>
    </row>
    <row r="59" spans="2:45" s="3" customFormat="1" ht="15" customHeight="1">
      <c r="B59" s="264"/>
      <c r="C59" s="265"/>
      <c r="D59" s="265"/>
      <c r="E59" s="278" t="s">
        <v>78</v>
      </c>
      <c r="F59" s="279"/>
      <c r="G59" s="279"/>
      <c r="H59" s="59" t="b">
        <v>0</v>
      </c>
      <c r="I59" s="280" t="s">
        <v>81</v>
      </c>
      <c r="J59" s="280"/>
      <c r="K59" s="280"/>
      <c r="L59" s="280"/>
      <c r="M59" s="59" t="b">
        <v>0</v>
      </c>
      <c r="N59" s="8" t="s">
        <v>53</v>
      </c>
      <c r="O59" s="25"/>
      <c r="P59" s="25" t="s">
        <v>83</v>
      </c>
      <c r="Q59" s="119"/>
      <c r="R59" s="119"/>
      <c r="S59" s="119"/>
      <c r="T59" s="119"/>
      <c r="U59" s="119"/>
      <c r="V59" s="119"/>
      <c r="W59" s="119"/>
      <c r="X59" s="119"/>
      <c r="Y59" s="25" t="s">
        <v>30</v>
      </c>
      <c r="Z59" s="25"/>
      <c r="AA59" s="25"/>
      <c r="AB59" s="25"/>
      <c r="AC59" s="26"/>
      <c r="AN59" s="41"/>
      <c r="AO59" s="41"/>
      <c r="AP59" s="41"/>
      <c r="AQ59" s="41"/>
      <c r="AR59" s="41"/>
      <c r="AS59" s="41"/>
    </row>
    <row r="60" spans="2:45" s="2" customFormat="1" ht="8.1" customHeight="1">
      <c r="AN60" s="40"/>
      <c r="AO60" s="40"/>
      <c r="AP60" s="40"/>
      <c r="AQ60" s="40"/>
      <c r="AR60" s="40"/>
      <c r="AS60" s="40"/>
    </row>
    <row r="61" spans="2:45" s="2" customFormat="1" ht="15" customHeight="1">
      <c r="B61" s="259" t="s">
        <v>84</v>
      </c>
      <c r="C61" s="260"/>
      <c r="D61" s="260"/>
      <c r="E61" s="260"/>
      <c r="F61" s="260"/>
      <c r="G61" s="261"/>
      <c r="H61" s="299" t="str">
        <f>+IF(OR(H59="☑",M59="☑"),見積書!Z35,"")</f>
        <v/>
      </c>
      <c r="I61" s="300"/>
      <c r="J61" s="300"/>
      <c r="K61" s="300"/>
      <c r="L61" s="300"/>
      <c r="M61" s="281" t="s">
        <v>41</v>
      </c>
      <c r="N61" s="281"/>
      <c r="O61" s="282"/>
      <c r="Q61" s="259" t="s">
        <v>86</v>
      </c>
      <c r="R61" s="260"/>
      <c r="S61" s="260"/>
      <c r="T61" s="261"/>
      <c r="V61" s="113" t="s">
        <v>130</v>
      </c>
      <c r="W61" s="114"/>
      <c r="X61" s="114"/>
      <c r="Y61" s="115"/>
      <c r="Z61" s="113" t="s">
        <v>188</v>
      </c>
      <c r="AA61" s="114"/>
      <c r="AB61" s="114"/>
      <c r="AC61" s="115"/>
      <c r="AD61" s="113" t="s">
        <v>189</v>
      </c>
      <c r="AE61" s="114"/>
      <c r="AF61" s="115"/>
      <c r="AG61" s="113" t="s">
        <v>90</v>
      </c>
      <c r="AH61" s="114"/>
      <c r="AI61" s="115"/>
      <c r="AJ61" s="113" t="s">
        <v>75</v>
      </c>
      <c r="AK61" s="114"/>
      <c r="AL61" s="115"/>
      <c r="AN61" s="40"/>
      <c r="AO61" s="40"/>
      <c r="AP61" s="40"/>
      <c r="AQ61" s="40"/>
      <c r="AR61" s="40"/>
      <c r="AS61" s="40"/>
    </row>
    <row r="62" spans="2:45" s="2" customFormat="1" ht="15" customHeight="1">
      <c r="B62" s="262"/>
      <c r="C62" s="180"/>
      <c r="D62" s="180"/>
      <c r="E62" s="180"/>
      <c r="F62" s="180"/>
      <c r="G62" s="263"/>
      <c r="H62" s="301"/>
      <c r="I62" s="302"/>
      <c r="J62" s="302"/>
      <c r="K62" s="302"/>
      <c r="L62" s="302"/>
      <c r="M62" s="283"/>
      <c r="N62" s="283"/>
      <c r="O62" s="284"/>
      <c r="Q62" s="262"/>
      <c r="R62" s="180"/>
      <c r="S62" s="180"/>
      <c r="T62" s="263"/>
      <c r="V62" s="116"/>
      <c r="W62" s="117"/>
      <c r="X62" s="117"/>
      <c r="Y62" s="118"/>
      <c r="Z62" s="116"/>
      <c r="AA62" s="117"/>
      <c r="AB62" s="117"/>
      <c r="AC62" s="118"/>
      <c r="AD62" s="116"/>
      <c r="AE62" s="117"/>
      <c r="AF62" s="118"/>
      <c r="AG62" s="116"/>
      <c r="AH62" s="117"/>
      <c r="AI62" s="118"/>
      <c r="AJ62" s="116"/>
      <c r="AK62" s="117"/>
      <c r="AL62" s="118"/>
      <c r="AN62" s="40"/>
      <c r="AO62" s="40"/>
      <c r="AP62" s="40"/>
      <c r="AQ62" s="40"/>
      <c r="AR62" s="40"/>
      <c r="AS62" s="40"/>
    </row>
    <row r="63" spans="2:45" s="2" customFormat="1" ht="15" customHeight="1">
      <c r="B63" s="264"/>
      <c r="C63" s="265"/>
      <c r="D63" s="265"/>
      <c r="E63" s="265"/>
      <c r="F63" s="265"/>
      <c r="G63" s="266"/>
      <c r="H63" s="303"/>
      <c r="I63" s="304"/>
      <c r="J63" s="304"/>
      <c r="K63" s="304"/>
      <c r="L63" s="304"/>
      <c r="M63" s="285" t="s">
        <v>134</v>
      </c>
      <c r="N63" s="285"/>
      <c r="O63" s="286"/>
      <c r="Q63" s="262" t="s">
        <v>87</v>
      </c>
      <c r="R63" s="180"/>
      <c r="S63" s="180"/>
      <c r="T63" s="263"/>
      <c r="V63" s="259"/>
      <c r="W63" s="260"/>
      <c r="X63" s="260"/>
      <c r="Y63" s="261"/>
      <c r="Z63" s="259"/>
      <c r="AA63" s="260"/>
      <c r="AB63" s="260"/>
      <c r="AC63" s="261"/>
      <c r="AD63" s="259"/>
      <c r="AE63" s="260"/>
      <c r="AF63" s="261"/>
      <c r="AG63" s="259"/>
      <c r="AH63" s="260"/>
      <c r="AI63" s="261"/>
      <c r="AJ63" s="259"/>
      <c r="AK63" s="260"/>
      <c r="AL63" s="261"/>
      <c r="AN63" s="40"/>
      <c r="AO63" s="40"/>
      <c r="AP63" s="40"/>
      <c r="AQ63" s="40"/>
      <c r="AR63" s="40"/>
      <c r="AS63" s="40"/>
    </row>
    <row r="64" spans="2:45" s="2" customFormat="1" ht="15" customHeight="1">
      <c r="B64" s="20" t="s">
        <v>85</v>
      </c>
      <c r="C64" s="20"/>
      <c r="D64" s="20"/>
      <c r="E64" s="20"/>
      <c r="F64" s="276" t="s">
        <v>92</v>
      </c>
      <c r="G64" s="276"/>
      <c r="H64" s="276"/>
      <c r="I64" s="276"/>
      <c r="J64" s="20"/>
      <c r="K64" s="20"/>
      <c r="L64" s="20"/>
      <c r="M64" s="20"/>
      <c r="N64" s="20" t="s">
        <v>41</v>
      </c>
      <c r="O64" s="20" t="s">
        <v>30</v>
      </c>
      <c r="Q64" s="264"/>
      <c r="R64" s="265"/>
      <c r="S64" s="265"/>
      <c r="T64" s="266"/>
      <c r="V64" s="262"/>
      <c r="W64" s="180"/>
      <c r="X64" s="180"/>
      <c r="Y64" s="263"/>
      <c r="Z64" s="262"/>
      <c r="AA64" s="180"/>
      <c r="AB64" s="180"/>
      <c r="AC64" s="263"/>
      <c r="AD64" s="262"/>
      <c r="AE64" s="180"/>
      <c r="AF64" s="263"/>
      <c r="AG64" s="262"/>
      <c r="AH64" s="180"/>
      <c r="AI64" s="263"/>
      <c r="AJ64" s="262"/>
      <c r="AK64" s="180"/>
      <c r="AL64" s="263"/>
      <c r="AN64" s="40"/>
      <c r="AO64" s="40"/>
      <c r="AP64" s="40"/>
      <c r="AQ64" s="40"/>
      <c r="AR64" s="40"/>
      <c r="AS64" s="40"/>
    </row>
    <row r="65" spans="17:38" ht="15" customHeight="1">
      <c r="Q65" s="112" t="s">
        <v>75</v>
      </c>
      <c r="R65" s="112"/>
      <c r="S65" s="112"/>
      <c r="T65" s="11" t="s">
        <v>74</v>
      </c>
      <c r="V65" s="264"/>
      <c r="W65" s="265"/>
      <c r="X65" s="265"/>
      <c r="Y65" s="266"/>
      <c r="Z65" s="264"/>
      <c r="AA65" s="265"/>
      <c r="AB65" s="265"/>
      <c r="AC65" s="266"/>
      <c r="AD65" s="264"/>
      <c r="AE65" s="265"/>
      <c r="AF65" s="266"/>
      <c r="AG65" s="264"/>
      <c r="AH65" s="265"/>
      <c r="AI65" s="266"/>
      <c r="AJ65" s="264"/>
      <c r="AK65" s="265"/>
      <c r="AL65" s="266"/>
    </row>
  </sheetData>
  <mergeCells count="150">
    <mergeCell ref="AB12:AD12"/>
    <mergeCell ref="AF15:AL15"/>
    <mergeCell ref="S32:T32"/>
    <mergeCell ref="W29:Z29"/>
    <mergeCell ref="W30:Z30"/>
    <mergeCell ref="Q45:AC45"/>
    <mergeCell ref="Q46:AC46"/>
    <mergeCell ref="C39:AL39"/>
    <mergeCell ref="V10:AA10"/>
    <mergeCell ref="W15:AA15"/>
    <mergeCell ref="H10:U11"/>
    <mergeCell ref="AB10:AL11"/>
    <mergeCell ref="W11:AA11"/>
    <mergeCell ref="AJ13:AL13"/>
    <mergeCell ref="B23:G28"/>
    <mergeCell ref="P27:Q27"/>
    <mergeCell ref="S27:X27"/>
    <mergeCell ref="AC27:AD27"/>
    <mergeCell ref="AA17:AL18"/>
    <mergeCell ref="B19:G19"/>
    <mergeCell ref="B20:G22"/>
    <mergeCell ref="H19:AL22"/>
    <mergeCell ref="H13:I13"/>
    <mergeCell ref="K12:O12"/>
    <mergeCell ref="K13:O13"/>
    <mergeCell ref="AJ61:AL62"/>
    <mergeCell ref="AG61:AI62"/>
    <mergeCell ref="AD61:AF62"/>
    <mergeCell ref="W32:Z32"/>
    <mergeCell ref="AA29:AB29"/>
    <mergeCell ref="AA30:AB30"/>
    <mergeCell ref="AA31:AB31"/>
    <mergeCell ref="AA32:AB32"/>
    <mergeCell ref="O32:R32"/>
    <mergeCell ref="O29:R29"/>
    <mergeCell ref="O30:R30"/>
    <mergeCell ref="O31:R31"/>
    <mergeCell ref="S29:T29"/>
    <mergeCell ref="S30:T30"/>
    <mergeCell ref="S31:T31"/>
    <mergeCell ref="W31:Z31"/>
    <mergeCell ref="Q51:S52"/>
    <mergeCell ref="T51:AC52"/>
    <mergeCell ref="R58:S58"/>
    <mergeCell ref="E49:O50"/>
    <mergeCell ref="Q47:S48"/>
    <mergeCell ref="T48:AC48"/>
    <mergeCell ref="H61:L63"/>
    <mergeCell ref="V63:Y65"/>
    <mergeCell ref="Z63:AC65"/>
    <mergeCell ref="Q61:T62"/>
    <mergeCell ref="Q63:T64"/>
    <mergeCell ref="D54:F54"/>
    <mergeCell ref="D55:F55"/>
    <mergeCell ref="G55:O55"/>
    <mergeCell ref="S53:U53"/>
    <mergeCell ref="S54:U54"/>
    <mergeCell ref="S55:U55"/>
    <mergeCell ref="B61:G63"/>
    <mergeCell ref="V55:AC55"/>
    <mergeCell ref="F64:I64"/>
    <mergeCell ref="B58:D59"/>
    <mergeCell ref="B57:AL57"/>
    <mergeCell ref="E58:G58"/>
    <mergeCell ref="E59:G59"/>
    <mergeCell ref="I58:L58"/>
    <mergeCell ref="I59:L59"/>
    <mergeCell ref="AD63:AF65"/>
    <mergeCell ref="AG63:AI65"/>
    <mergeCell ref="AJ63:AL65"/>
    <mergeCell ref="M61:O62"/>
    <mergeCell ref="M63:O63"/>
    <mergeCell ref="B51:D52"/>
    <mergeCell ref="E47:O48"/>
    <mergeCell ref="E51:O52"/>
    <mergeCell ref="U47:V47"/>
    <mergeCell ref="X47:AC47"/>
    <mergeCell ref="V53:AC53"/>
    <mergeCell ref="V54:AC54"/>
    <mergeCell ref="Q49:S50"/>
    <mergeCell ref="T49:AC50"/>
    <mergeCell ref="B53:C55"/>
    <mergeCell ref="G53:O53"/>
    <mergeCell ref="G54:O54"/>
    <mergeCell ref="D53:F53"/>
    <mergeCell ref="Q53:R55"/>
    <mergeCell ref="B45:O46"/>
    <mergeCell ref="B47:D48"/>
    <mergeCell ref="B49:D50"/>
    <mergeCell ref="N17:O17"/>
    <mergeCell ref="AE29:AF29"/>
    <mergeCell ref="B17:B18"/>
    <mergeCell ref="B16:G16"/>
    <mergeCell ref="X16:Y16"/>
    <mergeCell ref="Z16:AA16"/>
    <mergeCell ref="H16:I16"/>
    <mergeCell ref="J16:K16"/>
    <mergeCell ref="L17:M17"/>
    <mergeCell ref="L18:M18"/>
    <mergeCell ref="H17:K17"/>
    <mergeCell ref="N18:O18"/>
    <mergeCell ref="C17:G18"/>
    <mergeCell ref="AG29:AH29"/>
    <mergeCell ref="M29:M32"/>
    <mergeCell ref="AE31:AE32"/>
    <mergeCell ref="AH31:AI31"/>
    <mergeCell ref="AH32:AI32"/>
    <mergeCell ref="C5:AL5"/>
    <mergeCell ref="C6:AL6"/>
    <mergeCell ref="B8:AL8"/>
    <mergeCell ref="B1:AL1"/>
    <mergeCell ref="B3:AL3"/>
    <mergeCell ref="AF30:AK30"/>
    <mergeCell ref="B10:G15"/>
    <mergeCell ref="H12:I12"/>
    <mergeCell ref="AF12:AH12"/>
    <mergeCell ref="AF13:AH13"/>
    <mergeCell ref="AB14:AD15"/>
    <mergeCell ref="AB13:AD13"/>
    <mergeCell ref="W12:AA12"/>
    <mergeCell ref="W13:AA13"/>
    <mergeCell ref="J14:O14"/>
    <mergeCell ref="Q12:U12"/>
    <mergeCell ref="Q13:U13"/>
    <mergeCell ref="W14:AA14"/>
    <mergeCell ref="AF14:AL14"/>
    <mergeCell ref="Q65:S65"/>
    <mergeCell ref="V61:Y62"/>
    <mergeCell ref="Z61:AC62"/>
    <mergeCell ref="Q59:X59"/>
    <mergeCell ref="U58:AB58"/>
    <mergeCell ref="H18:K18"/>
    <mergeCell ref="H29:L32"/>
    <mergeCell ref="C40:AL40"/>
    <mergeCell ref="C41:AL41"/>
    <mergeCell ref="D43:E43"/>
    <mergeCell ref="F43:G43"/>
    <mergeCell ref="I43:J43"/>
    <mergeCell ref="L43:M43"/>
    <mergeCell ref="B29:G32"/>
    <mergeCell ref="B33:G34"/>
    <mergeCell ref="H33:AL34"/>
    <mergeCell ref="B36:AL36"/>
    <mergeCell ref="C37:AL37"/>
    <mergeCell ref="C38:AL38"/>
    <mergeCell ref="AK31:AK32"/>
    <mergeCell ref="N29:N32"/>
    <mergeCell ref="H23:M25"/>
    <mergeCell ref="N23:AL25"/>
    <mergeCell ref="H26:M28"/>
  </mergeCells>
  <phoneticPr fontId="1"/>
  <conditionalFormatting sqref="E47:O48 E49 E51:O52 G53:O55">
    <cfRule type="cellIs" dxfId="74" priority="22" operator="equal">
      <formula>""</formula>
    </cfRule>
  </conditionalFormatting>
  <conditionalFormatting sqref="F43:G43 I43:J43 L43:M43">
    <cfRule type="cellIs" dxfId="73" priority="23" operator="equal">
      <formula>""</formula>
    </cfRule>
  </conditionalFormatting>
  <conditionalFormatting sqref="H19:AL22 N23:AL25">
    <cfRule type="cellIs" dxfId="72" priority="25" operator="equal">
      <formula>""</formula>
    </cfRule>
  </conditionalFormatting>
  <conditionalFormatting sqref="J16 H29">
    <cfRule type="cellIs" dxfId="71" priority="36" operator="equal">
      <formula>""</formula>
    </cfRule>
  </conditionalFormatting>
  <conditionalFormatting sqref="J14:K14">
    <cfRule type="expression" dxfId="70" priority="47">
      <formula>OR(P14=TRUE,P15=TRUE,R14=TRUE,R15=TRUE,T14=TRUE,T15=TRUE)</formula>
    </cfRule>
  </conditionalFormatting>
  <conditionalFormatting sqref="J16:K16">
    <cfRule type="expression" dxfId="69" priority="20">
      <formula>B17=TRUE</formula>
    </cfRule>
  </conditionalFormatting>
  <conditionalFormatting sqref="K12:O13">
    <cfRule type="expression" dxfId="68" priority="56">
      <formula>J12=TRUE</formula>
    </cfRule>
  </conditionalFormatting>
  <conditionalFormatting sqref="L14:M14">
    <cfRule type="expression" dxfId="67" priority="62">
      <formula>OR(R14=TRUE,R15=TRUE,T14=TRUE,T15=TRUE,V13=TRUE,V15=TRUE)</formula>
    </cfRule>
  </conditionalFormatting>
  <conditionalFormatting sqref="M16">
    <cfRule type="expression" dxfId="66" priority="19">
      <formula>B17=TRUE</formula>
    </cfRule>
    <cfRule type="cellIs" dxfId="65" priority="35" operator="equal">
      <formula>""</formula>
    </cfRule>
  </conditionalFormatting>
  <conditionalFormatting sqref="N14:O14">
    <cfRule type="expression" dxfId="64" priority="61">
      <formula>OR(T14=TRUE,T15=TRUE,V13=TRUE,V15=TRUE,X13=TRUE,X15=TRUE)</formula>
    </cfRule>
  </conditionalFormatting>
  <conditionalFormatting sqref="N17:O17">
    <cfRule type="expression" dxfId="63" priority="10">
      <formula>B17=TRUE</formula>
    </cfRule>
  </conditionalFormatting>
  <conditionalFormatting sqref="N17:O18 Q17:Q18 S17:S18 X17:X18 Z17:Z18">
    <cfRule type="cellIs" dxfId="62" priority="26" operator="equal">
      <formula>""</formula>
    </cfRule>
  </conditionalFormatting>
  <conditionalFormatting sqref="N18:O18">
    <cfRule type="expression" dxfId="61" priority="5">
      <formula>B17=TRUE</formula>
    </cfRule>
  </conditionalFormatting>
  <conditionalFormatting sqref="O16">
    <cfRule type="cellIs" dxfId="60" priority="34" operator="equal">
      <formula>""</formula>
    </cfRule>
    <cfRule type="expression" dxfId="59" priority="18">
      <formula>B17=TRUE</formula>
    </cfRule>
  </conditionalFormatting>
  <conditionalFormatting sqref="Q14:Q15">
    <cfRule type="expression" dxfId="58" priority="52">
      <formula>P14=TRUE</formula>
    </cfRule>
  </conditionalFormatting>
  <conditionalFormatting sqref="Q17">
    <cfRule type="expression" dxfId="57" priority="9">
      <formula>B17=TRUE</formula>
    </cfRule>
  </conditionalFormatting>
  <conditionalFormatting sqref="Q18">
    <cfRule type="expression" dxfId="56" priority="4">
      <formula>B17=TRUE</formula>
    </cfRule>
  </conditionalFormatting>
  <conditionalFormatting sqref="Q12:U13">
    <cfRule type="expression" dxfId="55" priority="54">
      <formula>P12=TRUE</formula>
    </cfRule>
  </conditionalFormatting>
  <conditionalFormatting sqref="S14:S15">
    <cfRule type="expression" dxfId="54" priority="50">
      <formula>R14=TRUE</formula>
    </cfRule>
  </conditionalFormatting>
  <conditionalFormatting sqref="S17">
    <cfRule type="expression" dxfId="53" priority="8">
      <formula>B17=TRUE</formula>
    </cfRule>
  </conditionalFormatting>
  <conditionalFormatting sqref="S18">
    <cfRule type="expression" dxfId="52" priority="3">
      <formula>B17=TRUE</formula>
    </cfRule>
  </conditionalFormatting>
  <conditionalFormatting sqref="S27:X27">
    <cfRule type="expression" dxfId="51" priority="58">
      <formula>AND($O$27=TRUE,S27="")</formula>
    </cfRule>
  </conditionalFormatting>
  <conditionalFormatting sqref="T16">
    <cfRule type="cellIs" dxfId="50" priority="33" operator="equal">
      <formula>""</formula>
    </cfRule>
    <cfRule type="expression" dxfId="49" priority="17">
      <formula>B17=TRUE</formula>
    </cfRule>
  </conditionalFormatting>
  <conditionalFormatting sqref="U14:U15">
    <cfRule type="expression" dxfId="48" priority="48">
      <formula>T14=TRUE</formula>
    </cfRule>
  </conditionalFormatting>
  <conditionalFormatting sqref="V16">
    <cfRule type="cellIs" dxfId="47" priority="32" operator="equal">
      <formula>""</formula>
    </cfRule>
    <cfRule type="expression" dxfId="46" priority="16">
      <formula>B17=TRUE</formula>
    </cfRule>
  </conditionalFormatting>
  <conditionalFormatting sqref="W11:AA15">
    <cfRule type="expression" dxfId="45" priority="21">
      <formula>V11=TRUE</formula>
    </cfRule>
  </conditionalFormatting>
  <conditionalFormatting sqref="X17">
    <cfRule type="expression" dxfId="44" priority="7">
      <formula>B17=TRUE</formula>
    </cfRule>
  </conditionalFormatting>
  <conditionalFormatting sqref="X18">
    <cfRule type="expression" dxfId="43" priority="2">
      <formula>B17=TRUE</formula>
    </cfRule>
  </conditionalFormatting>
  <conditionalFormatting sqref="Z17">
    <cfRule type="expression" dxfId="42" priority="6">
      <formula>B17=TRUE</formula>
    </cfRule>
  </conditionalFormatting>
  <conditionalFormatting sqref="Z18">
    <cfRule type="expression" dxfId="41" priority="1">
      <formula>B17=TRUE</formula>
    </cfRule>
  </conditionalFormatting>
  <conditionalFormatting sqref="Z16:AA16">
    <cfRule type="cellIs" dxfId="40" priority="31" operator="equal">
      <formula>""</formula>
    </cfRule>
    <cfRule type="expression" dxfId="39" priority="15">
      <formula>B17=TRUE</formula>
    </cfRule>
  </conditionalFormatting>
  <conditionalFormatting sqref="AC16">
    <cfRule type="cellIs" dxfId="38" priority="30" operator="equal">
      <formula>""</formula>
    </cfRule>
    <cfRule type="expression" dxfId="37" priority="14">
      <formula>B17=TRUE</formula>
    </cfRule>
  </conditionalFormatting>
  <conditionalFormatting sqref="AE16">
    <cfRule type="cellIs" dxfId="36" priority="29" operator="equal">
      <formula>""</formula>
    </cfRule>
    <cfRule type="expression" dxfId="35" priority="13">
      <formula>B17=TRUE</formula>
    </cfRule>
  </conditionalFormatting>
  <conditionalFormatting sqref="AF14:AF15">
    <cfRule type="expression" dxfId="34" priority="37">
      <formula>AE14=TRUE</formula>
    </cfRule>
  </conditionalFormatting>
  <conditionalFormatting sqref="AF12:AH13">
    <cfRule type="expression" dxfId="33" priority="41">
      <formula>AE12=TRUE</formula>
    </cfRule>
  </conditionalFormatting>
  <conditionalFormatting sqref="AJ16">
    <cfRule type="cellIs" dxfId="32" priority="28" operator="equal">
      <formula>""</formula>
    </cfRule>
    <cfRule type="expression" dxfId="31" priority="12">
      <formula>B17=TRUE</formula>
    </cfRule>
  </conditionalFormatting>
  <conditionalFormatting sqref="AJ13:AL13">
    <cfRule type="expression" dxfId="30" priority="38">
      <formula>AI13=TRUE</formula>
    </cfRule>
  </conditionalFormatting>
  <conditionalFormatting sqref="AL16">
    <cfRule type="cellIs" dxfId="29" priority="27" operator="equal">
      <formula>""</formula>
    </cfRule>
    <cfRule type="expression" dxfId="28" priority="11">
      <formula>B17=TRUE</formula>
    </cfRule>
  </conditionalFormatting>
  <dataValidations xWindow="348" yWindow="554" count="23">
    <dataValidation type="list" allowBlank="1" showInputMessage="1" showErrorMessage="1" sqref="D43 X16 H16 L17:L18" xr:uid="{00000000-0002-0000-0000-000000000000}">
      <formula1>"平成,令和,西暦"</formula1>
    </dataValidation>
    <dataValidation imeMode="halfAlpha" allowBlank="1" showInputMessage="1" showErrorMessage="1" promptTitle="使用開始年の記入" prompt="準備期間も含めた使用開始年を、数字または「元」で記入してください。_x000a__x000a_なお、施設利用料が発生する場合は、開会日時～閉会日時で起算します。準備期間は請求致しません。" sqref="J16:K16" xr:uid="{00000000-0002-0000-0000-000001000000}"/>
    <dataValidation type="whole" imeMode="halfAlpha" allowBlank="1" showInputMessage="1" showErrorMessage="1" promptTitle="使用開始月の記入" prompt="準備期間も含めた使用開始月を、1から12の数字で記入してください。_x000a__x000a_なお、施設利用料が発生する場合は、開会日時～閉会日時で起算します。準備期間は請求致しません。" sqref="M16" xr:uid="{00000000-0002-0000-0000-000002000000}">
      <formula1>1</formula1>
      <formula2>12</formula2>
    </dataValidation>
    <dataValidation type="whole" imeMode="halfAlpha" allowBlank="1" showInputMessage="1" showErrorMessage="1" promptTitle="使用開始日の記入" prompt="準備期間も含めた使用開始日を、1から31の数字で記入してください。_x000a__x000a_なお、施設利用料が発生する場合は、開会日時～閉会日時で起算します。準備期間は請求致しません。" sqref="O16" xr:uid="{00000000-0002-0000-0000-000003000000}">
      <formula1>1</formula1>
      <formula2>31</formula2>
    </dataValidation>
    <dataValidation type="whole" imeMode="halfAlpha" allowBlank="1" showInputMessage="1" showErrorMessage="1" promptTitle="使用開始時の記入" prompt="準備期間も含めた使用開始時を、0から24の数字で記入してください。_x000a__x000a_なお、施設利用料が発生する場合は、開会日時～閉会日時で起算します。準備期間は請求致しません。" sqref="T16" xr:uid="{00000000-0002-0000-0000-000004000000}">
      <formula1>0</formula1>
      <formula2>24</formula2>
    </dataValidation>
    <dataValidation type="whole" imeMode="halfAlpha" allowBlank="1" showInputMessage="1" showErrorMessage="1" promptTitle="使用開始分の記入" prompt="準備期間も含めた使用開始分を、0から59の数字で記入してください。_x000a__x000a_なお、施設利用料が発生する場合は、開会日時～閉会日時で起算します。準備期間は請求致しません。" sqref="V16" xr:uid="{00000000-0002-0000-0000-000005000000}">
      <formula1>0</formula1>
      <formula2>59</formula2>
    </dataValidation>
    <dataValidation imeMode="halfAlpha" allowBlank="1" showInputMessage="1" showErrorMessage="1" promptTitle="使用終了年の記入" prompt="準備期間も含めた使用終了年を、数字または「元」で記入してください。_x000a__x000a_なお、施設利用料が発生する場合は、開会日時～閉会日時で起算します。準備期間は請求致しません。" sqref="Z16:AA16" xr:uid="{00000000-0002-0000-0000-000006000000}"/>
    <dataValidation type="whole" imeMode="halfAlpha" allowBlank="1" showInputMessage="1" showErrorMessage="1" prompt="準備期間も含めた使用終了月を、1から12の数字で記入してください。_x000a__x000a_なお、施設利用料が発生する場合は、開会日時～閉会日時で起算します。準備期間は請求致しません。" sqref="AC16" xr:uid="{00000000-0002-0000-0000-000007000000}">
      <formula1>1</formula1>
      <formula2>12</formula2>
    </dataValidation>
    <dataValidation type="whole" imeMode="halfAlpha" allowBlank="1" showInputMessage="1" showErrorMessage="1" promptTitle="使用終了日の記入" prompt="準備期間も含めた使用終了日を、1から31の数字で記入してください。_x000a__x000a_なお、施設利用料が発生する場合は、開会日時～閉会日時で起算します。準備期間は請求致しません。" sqref="AE16" xr:uid="{00000000-0002-0000-0000-000008000000}">
      <formula1>1</formula1>
      <formula2>31</formula2>
    </dataValidation>
    <dataValidation type="whole" imeMode="halfAlpha" allowBlank="1" showInputMessage="1" showErrorMessage="1" promptTitle="使用終了時の記入" prompt="準備期間も含めた使用終了時を、0から24の数字で記入してください。_x000a__x000a_なお、施設利用料が発生する場合は、開会日時～閉会日時で起算します。準備期間は請求致しません。" sqref="AJ16" xr:uid="{00000000-0002-0000-0000-000009000000}">
      <formula1>0</formula1>
      <formula2>24</formula2>
    </dataValidation>
    <dataValidation type="whole" imeMode="halfAlpha" allowBlank="1" showInputMessage="1" showErrorMessage="1" promptTitle="使用終了分の記入" prompt="準備期間も含めた使用終了分を、0から59の数字で記入してください。_x000a__x000a_なお、施設利用料が発生する場合は、開会日時～閉会日時で起算します。準備期間は請求致しません。" sqref="AL16" xr:uid="{00000000-0002-0000-0000-00000A000000}">
      <formula1>0</formula1>
      <formula2>59</formula2>
    </dataValidation>
    <dataValidation imeMode="halfAlpha" allowBlank="1" showInputMessage="1" showErrorMessage="1" promptTitle="開会年の記入" prompt="開会年を、数字または「元」で記入してください。_x000a__x000a_なお、施設利用料が発生する場合は、開会日時～閉会日時で起算します。準備期間は請求致しません。" sqref="N17:O17" xr:uid="{00000000-0002-0000-0000-00000B000000}"/>
    <dataValidation imeMode="halfAlpha" allowBlank="1" showInputMessage="1" showErrorMessage="1" promptTitle="閉会年の記入" prompt="閉会年を、数字または「元」で記入してください。_x000a__x000a_なお、施設利用料が発生する場合は、開会日時～閉会日時で起算します。準備期間は請求致しません。" sqref="N18:O18" xr:uid="{00000000-0002-0000-0000-00000C000000}"/>
    <dataValidation type="whole" allowBlank="1" showInputMessage="1" showErrorMessage="1" promptTitle="開会月の記入" prompt="開会月を、1から12の数字で記入してください。_x000a__x000a_なお、施設利用料が発生する場合は、開会日時～閉会日時で起算します。準備期間は請求致しません。" sqref="Q17" xr:uid="{00000000-0002-0000-0000-00000D000000}">
      <formula1>1</formula1>
      <formula2>12</formula2>
    </dataValidation>
    <dataValidation type="whole" imeMode="halfAlpha" allowBlank="1" showInputMessage="1" showErrorMessage="1" promptTitle="閉会月の記入" prompt="閉会月を、1から12の数字で記入してください。_x000a__x000a_なお、施設利用料が発生する場合は、開会日時～閉会日時で起算します。準備期間は請求致しません。" sqref="Q18" xr:uid="{00000000-0002-0000-0000-00000E000000}">
      <formula1>1</formula1>
      <formula2>12</formula2>
    </dataValidation>
    <dataValidation type="whole" imeMode="halfAlpha" allowBlank="1" showInputMessage="1" showErrorMessage="1" promptTitle="開会日の記入" prompt="開会日を、1から31の数字で記入してください。_x000a__x000a_なお、施設利用料が発生する場合は、開会日時～閉会日時で起算します。準備期間は請求致しません。" sqref="S17" xr:uid="{00000000-0002-0000-0000-00000F000000}">
      <formula1>1</formula1>
      <formula2>31</formula2>
    </dataValidation>
    <dataValidation type="whole" imeMode="halfAlpha" allowBlank="1" showInputMessage="1" showErrorMessage="1" promptTitle="閉会日の記入" prompt="閉会日を、1から31の数字で記入してください。_x000a__x000a_なお、施設利用料が発生する場合は、開会日時～閉会日時で起算します。準備期間は請求致しません。" sqref="S18" xr:uid="{00000000-0002-0000-0000-000010000000}">
      <formula1>1</formula1>
      <formula2>31</formula2>
    </dataValidation>
    <dataValidation type="whole" imeMode="halfAlpha" allowBlank="1" showInputMessage="1" showErrorMessage="1" promptTitle="開会時間（時）の記入" prompt="開会時間（時）を、0～24の数字で記入してください。_x000a__x000a_なお、施設利用料が発生する場合は、開会日時～閉会日時で起算します。準備期間は請求致しません。" sqref="X17" xr:uid="{00000000-0002-0000-0000-000011000000}">
      <formula1>0</formula1>
      <formula2>24</formula2>
    </dataValidation>
    <dataValidation type="whole" imeMode="halfAlpha" allowBlank="1" showInputMessage="1" showErrorMessage="1" promptTitle="閉会時間（時）の記入" prompt="閉会時間（時）を、0から24の数字で記入してください。_x000a__x000a_なお、施設利用料が発生する場合は、開会日時～閉会日時で起算します。準備期間は請求致しません。" sqref="X18" xr:uid="{00000000-0002-0000-0000-000012000000}">
      <formula1>0</formula1>
      <formula2>24</formula2>
    </dataValidation>
    <dataValidation imeMode="halfAlpha" allowBlank="1" showInputMessage="1" showErrorMessage="1" promptTitle="開会時間（分）の記入" prompt="開会時間（分）を、0から59の数字で記入してください。_x000a__x000a_なお、施設利用料が発生する場合は、開会日時～閉会日時で起算します。準備期間は請求致しません。" sqref="Z17" xr:uid="{00000000-0002-0000-0000-000013000000}"/>
    <dataValidation type="whole" imeMode="halfAlpha" allowBlank="1" showInputMessage="1" showErrorMessage="1" promptTitle="閉会時間（分）の記入" prompt="閉会時間（分）を、0から59の数字で記入してください。_x000a__x000a_なお、施設利用料が発生する場合は、開会日時～閉会日時で起算します。準備期間は請求致しません。" sqref="Z18" xr:uid="{00000000-0002-0000-0000-000014000000}">
      <formula1>0</formula1>
      <formula2>59</formula2>
    </dataValidation>
    <dataValidation imeMode="on" allowBlank="1" showInputMessage="1" showErrorMessage="1" promptTitle="使用目的の記入について" prompt="使用目的について、イベント名・講義名などで判り易く記入してください。" sqref="H19:AL22" xr:uid="{00000000-0002-0000-0000-000015000000}"/>
    <dataValidation imeMode="on" allowBlank="1" showInputMessage="1" showErrorMessage="1" promptTitle="主催者の団体（所属）名の記入" prompt="主催者の所属する団体（所属）名を記入してください。" sqref="N23:AL25" xr:uid="{00000000-0002-0000-0000-000016000000}"/>
  </dataValidations>
  <pageMargins left="0.78740157480314965" right="0.39370078740157483" top="0.31496062992125984" bottom="0.39370078740157483" header="0.23622047244094491" footer="0.19685039370078741"/>
  <pageSetup paperSize="9" orientation="portrait" blackAndWhite="1" r:id="rId1"/>
  <headerFooter>
    <oddHeader>&amp;R&amp;10【様式１】</oddHeader>
    <oddFooter>&amp;L(Ver.2.7)&amp;R【提出先・問合せ先】岩手医科大学全学教育企画課
☎ 019（651）5110（内線5570/5564） ✉ saigai@j.iwate-med.ac.jp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80" r:id="rId4" name="Check Box 32">
              <controlPr defaultSize="0" autoFill="0" autoLine="0" autoPict="0">
                <anchor moveWithCells="1">
                  <from>
                    <xdr:col>7</xdr:col>
                    <xdr:colOff>0</xdr:colOff>
                    <xdr:row>57</xdr:row>
                    <xdr:rowOff>9525</xdr:rowOff>
                  </from>
                  <to>
                    <xdr:col>8</xdr:col>
                    <xdr:colOff>0</xdr:colOff>
                    <xdr:row>58</xdr:row>
                    <xdr:rowOff>0</xdr:rowOff>
                  </to>
                </anchor>
              </controlPr>
            </control>
          </mc:Choice>
        </mc:AlternateContent>
        <mc:AlternateContent xmlns:mc="http://schemas.openxmlformats.org/markup-compatibility/2006">
          <mc:Choice Requires="x14">
            <control shapeId="2081" r:id="rId5" name="Check Box 33">
              <controlPr defaultSize="0" autoFill="0" autoLine="0" autoPict="0">
                <anchor moveWithCells="1">
                  <from>
                    <xdr:col>7</xdr:col>
                    <xdr:colOff>0</xdr:colOff>
                    <xdr:row>58</xdr:row>
                    <xdr:rowOff>0</xdr:rowOff>
                  </from>
                  <to>
                    <xdr:col>7</xdr:col>
                    <xdr:colOff>180975</xdr:colOff>
                    <xdr:row>58</xdr:row>
                    <xdr:rowOff>180975</xdr:rowOff>
                  </to>
                </anchor>
              </controlPr>
            </control>
          </mc:Choice>
        </mc:AlternateContent>
        <mc:AlternateContent xmlns:mc="http://schemas.openxmlformats.org/markup-compatibility/2006">
          <mc:Choice Requires="x14">
            <control shapeId="2082" r:id="rId6" name="Check Box 34">
              <controlPr defaultSize="0" autoFill="0" autoLine="0" autoPict="0">
                <anchor moveWithCells="1">
                  <from>
                    <xdr:col>11</xdr:col>
                    <xdr:colOff>180975</xdr:colOff>
                    <xdr:row>57</xdr:row>
                    <xdr:rowOff>9525</xdr:rowOff>
                  </from>
                  <to>
                    <xdr:col>13</xdr:col>
                    <xdr:colOff>0</xdr:colOff>
                    <xdr:row>58</xdr:row>
                    <xdr:rowOff>0</xdr:rowOff>
                  </to>
                </anchor>
              </controlPr>
            </control>
          </mc:Choice>
        </mc:AlternateContent>
        <mc:AlternateContent xmlns:mc="http://schemas.openxmlformats.org/markup-compatibility/2006">
          <mc:Choice Requires="x14">
            <control shapeId="2083" r:id="rId7" name="Check Box 35">
              <controlPr defaultSize="0" autoFill="0" autoLine="0" autoPict="0">
                <anchor moveWithCells="1">
                  <from>
                    <xdr:col>11</xdr:col>
                    <xdr:colOff>180975</xdr:colOff>
                    <xdr:row>58</xdr:row>
                    <xdr:rowOff>0</xdr:rowOff>
                  </from>
                  <to>
                    <xdr:col>13</xdr:col>
                    <xdr:colOff>0</xdr:colOff>
                    <xdr:row>58</xdr:row>
                    <xdr:rowOff>180975</xdr:rowOff>
                  </to>
                </anchor>
              </controlPr>
            </control>
          </mc:Choice>
        </mc:AlternateContent>
        <mc:AlternateContent xmlns:mc="http://schemas.openxmlformats.org/markup-compatibility/2006">
          <mc:Choice Requires="x14">
            <control shapeId="2084" r:id="rId8" name="Check Box 36">
              <controlPr defaultSize="0" autoFill="0" autoLine="0" autoPict="0">
                <anchor moveWithCells="1">
                  <from>
                    <xdr:col>16</xdr:col>
                    <xdr:colOff>0</xdr:colOff>
                    <xdr:row>57</xdr:row>
                    <xdr:rowOff>9525</xdr:rowOff>
                  </from>
                  <to>
                    <xdr:col>17</xdr:col>
                    <xdr:colOff>0</xdr:colOff>
                    <xdr:row>58</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180975</xdr:colOff>
                    <xdr:row>12</xdr:row>
                    <xdr:rowOff>133350</xdr:rowOff>
                  </from>
                  <to>
                    <xdr:col>16</xdr:col>
                    <xdr:colOff>0</xdr:colOff>
                    <xdr:row>14</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14</xdr:col>
                    <xdr:colOff>180975</xdr:colOff>
                    <xdr:row>13</xdr:row>
                    <xdr:rowOff>123825</xdr:rowOff>
                  </from>
                  <to>
                    <xdr:col>16</xdr:col>
                    <xdr:colOff>0</xdr:colOff>
                    <xdr:row>15</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16</xdr:col>
                    <xdr:colOff>180975</xdr:colOff>
                    <xdr:row>12</xdr:row>
                    <xdr:rowOff>133350</xdr:rowOff>
                  </from>
                  <to>
                    <xdr:col>17</xdr:col>
                    <xdr:colOff>171450</xdr:colOff>
                    <xdr:row>14</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16</xdr:col>
                    <xdr:colOff>180975</xdr:colOff>
                    <xdr:row>13</xdr:row>
                    <xdr:rowOff>123825</xdr:rowOff>
                  </from>
                  <to>
                    <xdr:col>17</xdr:col>
                    <xdr:colOff>171450</xdr:colOff>
                    <xdr:row>15</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19</xdr:col>
                    <xdr:colOff>0</xdr:colOff>
                    <xdr:row>12</xdr:row>
                    <xdr:rowOff>133350</xdr:rowOff>
                  </from>
                  <to>
                    <xdr:col>20</xdr:col>
                    <xdr:colOff>0</xdr:colOff>
                    <xdr:row>14</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19</xdr:col>
                    <xdr:colOff>0</xdr:colOff>
                    <xdr:row>13</xdr:row>
                    <xdr:rowOff>123825</xdr:rowOff>
                  </from>
                  <to>
                    <xdr:col>20</xdr:col>
                    <xdr:colOff>0</xdr:colOff>
                    <xdr:row>15</xdr:row>
                    <xdr:rowOff>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20</xdr:col>
                    <xdr:colOff>171450</xdr:colOff>
                    <xdr:row>11</xdr:row>
                    <xdr:rowOff>142875</xdr:rowOff>
                  </from>
                  <to>
                    <xdr:col>21</xdr:col>
                    <xdr:colOff>171450</xdr:colOff>
                    <xdr:row>13</xdr:row>
                    <xdr:rowOff>9525</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20</xdr:col>
                    <xdr:colOff>171450</xdr:colOff>
                    <xdr:row>13</xdr:row>
                    <xdr:rowOff>123825</xdr:rowOff>
                  </from>
                  <to>
                    <xdr:col>21</xdr:col>
                    <xdr:colOff>171450</xdr:colOff>
                    <xdr:row>15</xdr:row>
                    <xdr:rowOff>0</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34</xdr:col>
                    <xdr:colOff>0</xdr:colOff>
                    <xdr:row>11</xdr:row>
                    <xdr:rowOff>142875</xdr:rowOff>
                  </from>
                  <to>
                    <xdr:col>35</xdr:col>
                    <xdr:colOff>0</xdr:colOff>
                    <xdr:row>13</xdr:row>
                    <xdr:rowOff>9525</xdr:rowOff>
                  </to>
                </anchor>
              </controlPr>
            </control>
          </mc:Choice>
        </mc:AlternateContent>
        <mc:AlternateContent xmlns:mc="http://schemas.openxmlformats.org/markup-compatibility/2006">
          <mc:Choice Requires="x14">
            <control shapeId="2072" r:id="rId18" name="Check Box 24">
              <controlPr defaultSize="0" autoFill="0" autoLine="0" autoPict="0">
                <anchor moveWithCells="1">
                  <from>
                    <xdr:col>14</xdr:col>
                    <xdr:colOff>0</xdr:colOff>
                    <xdr:row>25</xdr:row>
                    <xdr:rowOff>104775</xdr:rowOff>
                  </from>
                  <to>
                    <xdr:col>15</xdr:col>
                    <xdr:colOff>0</xdr:colOff>
                    <xdr:row>27</xdr:row>
                    <xdr:rowOff>0</xdr:rowOff>
                  </to>
                </anchor>
              </controlPr>
            </control>
          </mc:Choice>
        </mc:AlternateContent>
        <mc:AlternateContent xmlns:mc="http://schemas.openxmlformats.org/markup-compatibility/2006">
          <mc:Choice Requires="x14">
            <control shapeId="2074" r:id="rId19" name="Check Box 26">
              <controlPr defaultSize="0" autoFill="0" autoLine="0" autoPict="0">
                <anchor moveWithCells="1">
                  <from>
                    <xdr:col>27</xdr:col>
                    <xdr:colOff>0</xdr:colOff>
                    <xdr:row>25</xdr:row>
                    <xdr:rowOff>104775</xdr:rowOff>
                  </from>
                  <to>
                    <xdr:col>28</xdr:col>
                    <xdr:colOff>0</xdr:colOff>
                    <xdr:row>27</xdr:row>
                    <xdr:rowOff>0</xdr:rowOff>
                  </to>
                </anchor>
              </controlPr>
            </control>
          </mc:Choice>
        </mc:AlternateContent>
        <mc:AlternateContent xmlns:mc="http://schemas.openxmlformats.org/markup-compatibility/2006">
          <mc:Choice Requires="x14">
            <control shapeId="2085" r:id="rId20" name="Check Box 37">
              <controlPr defaultSize="0" autoFill="0" autoLine="0" autoPict="0">
                <anchor moveWithCells="1">
                  <from>
                    <xdr:col>20</xdr:col>
                    <xdr:colOff>171450</xdr:colOff>
                    <xdr:row>12</xdr:row>
                    <xdr:rowOff>133350</xdr:rowOff>
                  </from>
                  <to>
                    <xdr:col>21</xdr:col>
                    <xdr:colOff>171450</xdr:colOff>
                    <xdr:row>14</xdr:row>
                    <xdr:rowOff>0</xdr:rowOff>
                  </to>
                </anchor>
              </controlPr>
            </control>
          </mc:Choice>
        </mc:AlternateContent>
        <mc:AlternateContent xmlns:mc="http://schemas.openxmlformats.org/markup-compatibility/2006">
          <mc:Choice Requires="x14">
            <control shapeId="2086" r:id="rId21" name="Check Box 38">
              <controlPr defaultSize="0" autoFill="0" autoLine="0" autoPict="0">
                <anchor moveWithCells="1">
                  <from>
                    <xdr:col>0</xdr:col>
                    <xdr:colOff>171450</xdr:colOff>
                    <xdr:row>16</xdr:row>
                    <xdr:rowOff>95250</xdr:rowOff>
                  </from>
                  <to>
                    <xdr:col>1</xdr:col>
                    <xdr:colOff>171450</xdr:colOff>
                    <xdr:row>17</xdr:row>
                    <xdr:rowOff>95250</xdr:rowOff>
                  </to>
                </anchor>
              </controlPr>
            </control>
          </mc:Choice>
        </mc:AlternateContent>
        <mc:AlternateContent xmlns:mc="http://schemas.openxmlformats.org/markup-compatibility/2006">
          <mc:Choice Requires="x14">
            <control shapeId="2052" r:id="rId22" name="Check Box 4">
              <controlPr defaultSize="0" autoFill="0" autoLine="0" autoPict="0">
                <anchor moveWithCells="1">
                  <from>
                    <xdr:col>15</xdr:col>
                    <xdr:colOff>0</xdr:colOff>
                    <xdr:row>10</xdr:row>
                    <xdr:rowOff>142875</xdr:rowOff>
                  </from>
                  <to>
                    <xdr:col>15</xdr:col>
                    <xdr:colOff>171450</xdr:colOff>
                    <xdr:row>12</xdr:row>
                    <xdr:rowOff>9525</xdr:rowOff>
                  </to>
                </anchor>
              </controlPr>
            </control>
          </mc:Choice>
        </mc:AlternateContent>
        <mc:AlternateContent xmlns:mc="http://schemas.openxmlformats.org/markup-compatibility/2006">
          <mc:Choice Requires="x14">
            <control shapeId="2053" r:id="rId23" name="Check Box 5">
              <controlPr defaultSize="0" autoFill="0" autoLine="0" autoPict="0">
                <anchor moveWithCells="1">
                  <from>
                    <xdr:col>15</xdr:col>
                    <xdr:colOff>0</xdr:colOff>
                    <xdr:row>11</xdr:row>
                    <xdr:rowOff>142875</xdr:rowOff>
                  </from>
                  <to>
                    <xdr:col>15</xdr:col>
                    <xdr:colOff>171450</xdr:colOff>
                    <xdr:row>13</xdr:row>
                    <xdr:rowOff>9525</xdr:rowOff>
                  </to>
                </anchor>
              </controlPr>
            </control>
          </mc:Choice>
        </mc:AlternateContent>
        <mc:AlternateContent xmlns:mc="http://schemas.openxmlformats.org/markup-compatibility/2006">
          <mc:Choice Requires="x14">
            <control shapeId="2050" r:id="rId24" name="Check Box 2">
              <controlPr defaultSize="0" autoFill="0" autoLine="0" autoPict="0">
                <anchor moveWithCells="1">
                  <from>
                    <xdr:col>9</xdr:col>
                    <xdr:colOff>0</xdr:colOff>
                    <xdr:row>10</xdr:row>
                    <xdr:rowOff>142875</xdr:rowOff>
                  </from>
                  <to>
                    <xdr:col>10</xdr:col>
                    <xdr:colOff>0</xdr:colOff>
                    <xdr:row>12</xdr:row>
                    <xdr:rowOff>9525</xdr:rowOff>
                  </to>
                </anchor>
              </controlPr>
            </control>
          </mc:Choice>
        </mc:AlternateContent>
        <mc:AlternateContent xmlns:mc="http://schemas.openxmlformats.org/markup-compatibility/2006">
          <mc:Choice Requires="x14">
            <control shapeId="2051" r:id="rId25" name="Check Box 3">
              <controlPr defaultSize="0" autoFill="0" autoLine="0" autoPict="0">
                <anchor moveWithCells="1">
                  <from>
                    <xdr:col>9</xdr:col>
                    <xdr:colOff>0</xdr:colOff>
                    <xdr:row>11</xdr:row>
                    <xdr:rowOff>142875</xdr:rowOff>
                  </from>
                  <to>
                    <xdr:col>10</xdr:col>
                    <xdr:colOff>0</xdr:colOff>
                    <xdr:row>13</xdr:row>
                    <xdr:rowOff>9525</xdr:rowOff>
                  </to>
                </anchor>
              </controlPr>
            </control>
          </mc:Choice>
        </mc:AlternateContent>
        <mc:AlternateContent xmlns:mc="http://schemas.openxmlformats.org/markup-compatibility/2006">
          <mc:Choice Requires="x14">
            <control shapeId="2060" r:id="rId26" name="Check Box 12">
              <controlPr defaultSize="0" autoFill="0" autoLine="0" autoPict="0">
                <anchor moveWithCells="1">
                  <from>
                    <xdr:col>20</xdr:col>
                    <xdr:colOff>171450</xdr:colOff>
                    <xdr:row>9</xdr:row>
                    <xdr:rowOff>133350</xdr:rowOff>
                  </from>
                  <to>
                    <xdr:col>21</xdr:col>
                    <xdr:colOff>171450</xdr:colOff>
                    <xdr:row>11</xdr:row>
                    <xdr:rowOff>9525</xdr:rowOff>
                  </to>
                </anchor>
              </controlPr>
            </control>
          </mc:Choice>
        </mc:AlternateContent>
        <mc:AlternateContent xmlns:mc="http://schemas.openxmlformats.org/markup-compatibility/2006">
          <mc:Choice Requires="x14">
            <control shapeId="2062" r:id="rId27" name="Check Box 14">
              <controlPr defaultSize="0" autoFill="0" autoLine="0" autoPict="0">
                <anchor moveWithCells="1">
                  <from>
                    <xdr:col>20</xdr:col>
                    <xdr:colOff>171450</xdr:colOff>
                    <xdr:row>10</xdr:row>
                    <xdr:rowOff>133350</xdr:rowOff>
                  </from>
                  <to>
                    <xdr:col>21</xdr:col>
                    <xdr:colOff>171450</xdr:colOff>
                    <xdr:row>12</xdr:row>
                    <xdr:rowOff>9525</xdr:rowOff>
                  </to>
                </anchor>
              </controlPr>
            </control>
          </mc:Choice>
        </mc:AlternateContent>
        <mc:AlternateContent xmlns:mc="http://schemas.openxmlformats.org/markup-compatibility/2006">
          <mc:Choice Requires="x14">
            <control shapeId="2065" r:id="rId28" name="Check Box 17">
              <controlPr defaultSize="0" autoFill="0" autoLine="0" autoPict="0">
                <anchor moveWithCells="1">
                  <from>
                    <xdr:col>29</xdr:col>
                    <xdr:colOff>180975</xdr:colOff>
                    <xdr:row>10</xdr:row>
                    <xdr:rowOff>133350</xdr:rowOff>
                  </from>
                  <to>
                    <xdr:col>31</xdr:col>
                    <xdr:colOff>0</xdr:colOff>
                    <xdr:row>12</xdr:row>
                    <xdr:rowOff>9525</xdr:rowOff>
                  </to>
                </anchor>
              </controlPr>
            </control>
          </mc:Choice>
        </mc:AlternateContent>
        <mc:AlternateContent xmlns:mc="http://schemas.openxmlformats.org/markup-compatibility/2006">
          <mc:Choice Requires="x14">
            <control shapeId="2066" r:id="rId29" name="Check Box 18">
              <controlPr defaultSize="0" autoFill="0" autoLine="0" autoPict="0">
                <anchor moveWithCells="1">
                  <from>
                    <xdr:col>30</xdr:col>
                    <xdr:colOff>0</xdr:colOff>
                    <xdr:row>11</xdr:row>
                    <xdr:rowOff>142875</xdr:rowOff>
                  </from>
                  <to>
                    <xdr:col>31</xdr:col>
                    <xdr:colOff>0</xdr:colOff>
                    <xdr:row>13</xdr:row>
                    <xdr:rowOff>9525</xdr:rowOff>
                  </to>
                </anchor>
              </controlPr>
            </control>
          </mc:Choice>
        </mc:AlternateContent>
        <mc:AlternateContent xmlns:mc="http://schemas.openxmlformats.org/markup-compatibility/2006">
          <mc:Choice Requires="x14">
            <control shapeId="2069" r:id="rId30" name="Check Box 21">
              <controlPr defaultSize="0" autoFill="0" autoLine="0" autoPict="0">
                <anchor moveWithCells="1">
                  <from>
                    <xdr:col>29</xdr:col>
                    <xdr:colOff>180975</xdr:colOff>
                    <xdr:row>13</xdr:row>
                    <xdr:rowOff>133350</xdr:rowOff>
                  </from>
                  <to>
                    <xdr:col>31</xdr:col>
                    <xdr:colOff>0</xdr:colOff>
                    <xdr:row>15</xdr:row>
                    <xdr:rowOff>0</xdr:rowOff>
                  </to>
                </anchor>
              </controlPr>
            </control>
          </mc:Choice>
        </mc:AlternateContent>
        <mc:AlternateContent xmlns:mc="http://schemas.openxmlformats.org/markup-compatibility/2006">
          <mc:Choice Requires="x14">
            <control shapeId="2070" r:id="rId31" name="Check Box 22">
              <controlPr defaultSize="0" autoFill="0" autoLine="0" autoPict="0">
                <anchor moveWithCells="1">
                  <from>
                    <xdr:col>30</xdr:col>
                    <xdr:colOff>0</xdr:colOff>
                    <xdr:row>12</xdr:row>
                    <xdr:rowOff>133350</xdr:rowOff>
                  </from>
                  <to>
                    <xdr:col>31</xdr:col>
                    <xdr:colOff>0</xdr:colOff>
                    <xdr:row>14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S65"/>
  <sheetViews>
    <sheetView showGridLines="0" topLeftCell="A24" zoomScaleNormal="100" workbookViewId="0">
      <selection activeCell="V54" sqref="V54:AC54"/>
    </sheetView>
  </sheetViews>
  <sheetFormatPr defaultRowHeight="10.5"/>
  <cols>
    <col min="1" max="39" width="2.7109375" style="1" customWidth="1"/>
    <col min="40" max="44" width="9.140625" style="37"/>
    <col min="45" max="45" width="9.140625" style="44"/>
    <col min="46" max="16384" width="9.140625" style="1"/>
  </cols>
  <sheetData>
    <row r="1" spans="2:44" ht="21">
      <c r="B1" s="183" t="s">
        <v>0</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29"/>
    </row>
    <row r="2" spans="2:44" ht="7.5" customHeight="1"/>
    <row r="3" spans="2:44" ht="14.25">
      <c r="B3" s="181" t="s">
        <v>1</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27"/>
    </row>
    <row r="4" spans="2:44" ht="7.5" customHeight="1"/>
    <row r="5" spans="2:44" ht="14.25">
      <c r="C5" s="181" t="s">
        <v>2</v>
      </c>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27"/>
    </row>
    <row r="6" spans="2:44" ht="14.25">
      <c r="C6" s="181" t="s">
        <v>3</v>
      </c>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27"/>
    </row>
    <row r="7" spans="2:44" ht="7.5" customHeight="1"/>
    <row r="8" spans="2:44" ht="17.25">
      <c r="B8" s="343" t="s">
        <v>4</v>
      </c>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28"/>
    </row>
    <row r="9" spans="2:44" ht="7.5" customHeight="1"/>
    <row r="10" spans="2:44" ht="12" customHeight="1">
      <c r="B10" s="140" t="s">
        <v>5</v>
      </c>
      <c r="C10" s="141"/>
      <c r="D10" s="141"/>
      <c r="E10" s="141"/>
      <c r="F10" s="141"/>
      <c r="G10" s="142"/>
      <c r="H10" s="313" t="s">
        <v>124</v>
      </c>
      <c r="I10" s="314"/>
      <c r="J10" s="314"/>
      <c r="K10" s="314"/>
      <c r="L10" s="314"/>
      <c r="M10" s="314"/>
      <c r="N10" s="314"/>
      <c r="O10" s="314"/>
      <c r="P10" s="314"/>
      <c r="Q10" s="314"/>
      <c r="R10" s="314"/>
      <c r="S10" s="314"/>
      <c r="T10" s="314"/>
      <c r="U10" s="314"/>
      <c r="V10" s="344" t="s">
        <v>16</v>
      </c>
      <c r="W10" s="345"/>
      <c r="X10" s="345"/>
      <c r="Y10" s="345"/>
      <c r="Z10" s="345"/>
      <c r="AA10" s="346"/>
      <c r="AB10" s="317" t="s">
        <v>21</v>
      </c>
      <c r="AC10" s="318"/>
      <c r="AD10" s="318"/>
      <c r="AE10" s="318"/>
      <c r="AF10" s="318"/>
      <c r="AG10" s="318"/>
      <c r="AH10" s="318"/>
      <c r="AI10" s="318"/>
      <c r="AJ10" s="318"/>
      <c r="AK10" s="318"/>
      <c r="AL10" s="319"/>
      <c r="AM10" s="2"/>
    </row>
    <row r="11" spans="2:44" ht="12">
      <c r="B11" s="184"/>
      <c r="C11" s="185"/>
      <c r="D11" s="185"/>
      <c r="E11" s="185"/>
      <c r="F11" s="185"/>
      <c r="G11" s="186"/>
      <c r="H11" s="315"/>
      <c r="I11" s="316"/>
      <c r="J11" s="316"/>
      <c r="K11" s="316"/>
      <c r="L11" s="316"/>
      <c r="M11" s="316"/>
      <c r="N11" s="316"/>
      <c r="O11" s="316"/>
      <c r="P11" s="316"/>
      <c r="Q11" s="316"/>
      <c r="R11" s="316"/>
      <c r="S11" s="316"/>
      <c r="T11" s="316"/>
      <c r="U11" s="316"/>
      <c r="V11" s="56" t="b">
        <v>0</v>
      </c>
      <c r="W11" s="347" t="s">
        <v>13</v>
      </c>
      <c r="X11" s="347"/>
      <c r="Y11" s="347"/>
      <c r="Z11" s="347"/>
      <c r="AA11" s="348"/>
      <c r="AB11" s="320"/>
      <c r="AC11" s="130"/>
      <c r="AD11" s="130"/>
      <c r="AE11" s="130"/>
      <c r="AF11" s="130"/>
      <c r="AG11" s="130"/>
      <c r="AH11" s="130"/>
      <c r="AI11" s="130"/>
      <c r="AJ11" s="130"/>
      <c r="AK11" s="130"/>
      <c r="AL11" s="321"/>
      <c r="AM11" s="2"/>
    </row>
    <row r="12" spans="2:44" ht="12">
      <c r="B12" s="184"/>
      <c r="C12" s="185"/>
      <c r="D12" s="185"/>
      <c r="E12" s="185"/>
      <c r="F12" s="185"/>
      <c r="G12" s="186"/>
      <c r="H12" s="187" t="s">
        <v>6</v>
      </c>
      <c r="I12" s="188"/>
      <c r="J12" s="54" t="b">
        <v>0</v>
      </c>
      <c r="K12" s="188" t="s">
        <v>9</v>
      </c>
      <c r="L12" s="188"/>
      <c r="M12" s="188"/>
      <c r="N12" s="188"/>
      <c r="O12" s="188"/>
      <c r="P12" s="54" t="b">
        <v>0</v>
      </c>
      <c r="Q12" s="188" t="s">
        <v>10</v>
      </c>
      <c r="R12" s="188"/>
      <c r="S12" s="188"/>
      <c r="T12" s="188"/>
      <c r="U12" s="188"/>
      <c r="V12" s="57" t="b">
        <v>0</v>
      </c>
      <c r="W12" s="188" t="s">
        <v>14</v>
      </c>
      <c r="X12" s="188"/>
      <c r="Y12" s="188"/>
      <c r="Z12" s="188"/>
      <c r="AA12" s="195"/>
      <c r="AB12" s="193" t="s">
        <v>135</v>
      </c>
      <c r="AC12" s="194"/>
      <c r="AD12" s="194"/>
      <c r="AE12" s="54" t="b">
        <v>0</v>
      </c>
      <c r="AF12" s="188" t="s">
        <v>136</v>
      </c>
      <c r="AG12" s="188"/>
      <c r="AH12" s="188"/>
      <c r="AI12" s="2"/>
      <c r="AJ12" s="2"/>
      <c r="AK12" s="2"/>
      <c r="AL12" s="4"/>
      <c r="AM12" s="2"/>
    </row>
    <row r="13" spans="2:44" ht="12">
      <c r="B13" s="184"/>
      <c r="C13" s="185"/>
      <c r="D13" s="185"/>
      <c r="E13" s="185"/>
      <c r="F13" s="185"/>
      <c r="G13" s="186"/>
      <c r="H13" s="187" t="s">
        <v>7</v>
      </c>
      <c r="I13" s="188"/>
      <c r="J13" s="54" t="b">
        <v>0</v>
      </c>
      <c r="K13" s="188" t="s">
        <v>8</v>
      </c>
      <c r="L13" s="188"/>
      <c r="M13" s="188"/>
      <c r="N13" s="188"/>
      <c r="O13" s="188"/>
      <c r="P13" s="54" t="b">
        <v>0</v>
      </c>
      <c r="Q13" s="188" t="s">
        <v>11</v>
      </c>
      <c r="R13" s="188"/>
      <c r="S13" s="188"/>
      <c r="T13" s="188"/>
      <c r="U13" s="188"/>
      <c r="V13" s="57" t="b">
        <v>0</v>
      </c>
      <c r="W13" s="188" t="s">
        <v>15</v>
      </c>
      <c r="X13" s="188"/>
      <c r="Y13" s="188"/>
      <c r="Z13" s="188"/>
      <c r="AA13" s="188"/>
      <c r="AB13" s="193" t="s">
        <v>17</v>
      </c>
      <c r="AC13" s="194"/>
      <c r="AD13" s="194"/>
      <c r="AE13" s="54" t="b">
        <v>0</v>
      </c>
      <c r="AF13" s="188" t="s">
        <v>18</v>
      </c>
      <c r="AG13" s="188"/>
      <c r="AH13" s="188"/>
      <c r="AI13" s="63" t="b">
        <v>0</v>
      </c>
      <c r="AJ13" s="188" t="s">
        <v>19</v>
      </c>
      <c r="AK13" s="188"/>
      <c r="AL13" s="195"/>
      <c r="AM13" s="2"/>
    </row>
    <row r="14" spans="2:44" ht="12">
      <c r="B14" s="184"/>
      <c r="C14" s="185"/>
      <c r="D14" s="185"/>
      <c r="E14" s="185"/>
      <c r="F14" s="185"/>
      <c r="G14" s="186"/>
      <c r="H14" s="5"/>
      <c r="I14" s="2"/>
      <c r="J14" s="196" t="s">
        <v>12</v>
      </c>
      <c r="K14" s="196"/>
      <c r="L14" s="196"/>
      <c r="M14" s="196"/>
      <c r="N14" s="196"/>
      <c r="O14" s="196"/>
      <c r="P14" s="54" t="b">
        <v>0</v>
      </c>
      <c r="Q14" s="52">
        <v>1</v>
      </c>
      <c r="R14" s="54" t="b">
        <v>0</v>
      </c>
      <c r="S14" s="50">
        <v>2</v>
      </c>
      <c r="T14" s="54" t="b">
        <v>0</v>
      </c>
      <c r="U14" s="61">
        <v>3</v>
      </c>
      <c r="V14" s="37" t="b">
        <v>0</v>
      </c>
      <c r="W14" s="188" t="s">
        <v>137</v>
      </c>
      <c r="X14" s="188"/>
      <c r="Y14" s="188"/>
      <c r="Z14" s="188"/>
      <c r="AA14" s="188"/>
      <c r="AB14" s="189" t="s">
        <v>20</v>
      </c>
      <c r="AC14" s="190"/>
      <c r="AD14" s="190"/>
      <c r="AE14" s="63" t="b">
        <v>0</v>
      </c>
      <c r="AF14" s="188" t="s">
        <v>153</v>
      </c>
      <c r="AG14" s="188"/>
      <c r="AH14" s="188"/>
      <c r="AI14" s="188"/>
      <c r="AJ14" s="188"/>
      <c r="AK14" s="188"/>
      <c r="AL14" s="195"/>
      <c r="AM14" s="2"/>
    </row>
    <row r="15" spans="2:44" ht="12">
      <c r="B15" s="143"/>
      <c r="C15" s="144"/>
      <c r="D15" s="144"/>
      <c r="E15" s="144"/>
      <c r="F15" s="144"/>
      <c r="G15" s="145"/>
      <c r="H15" s="6"/>
      <c r="I15" s="7"/>
      <c r="J15" s="7"/>
      <c r="K15" s="7"/>
      <c r="L15" s="7"/>
      <c r="M15" s="7"/>
      <c r="N15" s="7"/>
      <c r="O15" s="7"/>
      <c r="P15" s="55" t="b">
        <v>0</v>
      </c>
      <c r="Q15" s="51">
        <v>4</v>
      </c>
      <c r="R15" s="55" t="b">
        <v>0</v>
      </c>
      <c r="S15" s="9">
        <v>5</v>
      </c>
      <c r="T15" s="55" t="b">
        <v>0</v>
      </c>
      <c r="U15" s="51">
        <v>6</v>
      </c>
      <c r="V15" s="58" t="b">
        <v>0</v>
      </c>
      <c r="W15" s="305" t="s">
        <v>125</v>
      </c>
      <c r="X15" s="305"/>
      <c r="Y15" s="305"/>
      <c r="Z15" s="305"/>
      <c r="AA15" s="306"/>
      <c r="AB15" s="191"/>
      <c r="AC15" s="192"/>
      <c r="AD15" s="192"/>
      <c r="AE15" s="55" t="b">
        <v>0</v>
      </c>
      <c r="AF15" s="305" t="s">
        <v>154</v>
      </c>
      <c r="AG15" s="305"/>
      <c r="AH15" s="305"/>
      <c r="AI15" s="305"/>
      <c r="AJ15" s="305"/>
      <c r="AK15" s="305"/>
      <c r="AL15" s="306"/>
      <c r="AM15" s="2"/>
    </row>
    <row r="16" spans="2:44" ht="15.75">
      <c r="B16" s="184" t="s">
        <v>34</v>
      </c>
      <c r="C16" s="185"/>
      <c r="D16" s="185"/>
      <c r="E16" s="185"/>
      <c r="F16" s="185"/>
      <c r="G16" s="186"/>
      <c r="H16" s="129" t="str">
        <f ca="1">+IF(TODAY()&gt;DATE(2019,4,29),"令和","平成")</f>
        <v>令和</v>
      </c>
      <c r="I16" s="129"/>
      <c r="J16" s="342"/>
      <c r="K16" s="342"/>
      <c r="L16" s="20" t="s">
        <v>22</v>
      </c>
      <c r="M16" s="2"/>
      <c r="N16" s="20" t="s">
        <v>23</v>
      </c>
      <c r="O16" s="2"/>
      <c r="P16" s="20" t="s">
        <v>24</v>
      </c>
      <c r="Q16" s="20" t="s">
        <v>25</v>
      </c>
      <c r="R16" s="2" t="str">
        <f>+IF(OR(J16="",M16="",O16=""),"",MID("日月火水木金土",WEEKDAY(DATE(AN16,M16,O16),1),1))</f>
        <v/>
      </c>
      <c r="S16" s="20" t="s">
        <v>26</v>
      </c>
      <c r="T16" s="2"/>
      <c r="U16" s="20" t="s">
        <v>27</v>
      </c>
      <c r="V16" s="43"/>
      <c r="W16" s="20" t="s">
        <v>28</v>
      </c>
      <c r="X16" s="129" t="str">
        <f ca="1">+IF(TODAY()&gt;DATE(2019,4,29),"令和","平成")</f>
        <v>令和</v>
      </c>
      <c r="Y16" s="129"/>
      <c r="Z16" s="342"/>
      <c r="AA16" s="342"/>
      <c r="AB16" s="20" t="s">
        <v>22</v>
      </c>
      <c r="AC16" s="2"/>
      <c r="AD16" s="20" t="s">
        <v>23</v>
      </c>
      <c r="AE16" s="2"/>
      <c r="AF16" s="20" t="s">
        <v>24</v>
      </c>
      <c r="AG16" s="20" t="s">
        <v>25</v>
      </c>
      <c r="AH16" s="2" t="str">
        <f>+IF(OR(Z16="",AC16="",AE16=""),"",MID("日月火水木金土",WEEKDAY(DATE(AR16,AC16,AE16),1),1))</f>
        <v/>
      </c>
      <c r="AI16" s="20" t="s">
        <v>30</v>
      </c>
      <c r="AJ16" s="2"/>
      <c r="AK16" s="20" t="s">
        <v>27</v>
      </c>
      <c r="AL16" s="64"/>
      <c r="AN16" s="37">
        <f ca="1">IF(H16="平成",AO16+1988,IF(H16="令和",AO16+2018,AO16))</f>
        <v>2018</v>
      </c>
      <c r="AO16" s="37">
        <f>IF(J16="元",1,J16)</f>
        <v>0</v>
      </c>
      <c r="AQ16" s="37">
        <f ca="1">IF(X16="平成",AR16+1988,IF(X16="令和",AR16+2018,AR16))</f>
        <v>2018</v>
      </c>
      <c r="AR16" s="37">
        <f>IF(Z16="元",1,Z16)</f>
        <v>0</v>
      </c>
    </row>
    <row r="17" spans="2:41" ht="14.25">
      <c r="B17" s="184"/>
      <c r="C17" s="185"/>
      <c r="D17" s="185"/>
      <c r="E17" s="185"/>
      <c r="F17" s="185"/>
      <c r="G17" s="186"/>
      <c r="H17" s="215" t="s">
        <v>31</v>
      </c>
      <c r="I17" s="216"/>
      <c r="J17" s="216"/>
      <c r="K17" s="216"/>
      <c r="L17" s="130" t="str">
        <f ca="1">+IF(TODAY()&gt;DATE(2019,4,29),"令和","平成")</f>
        <v>令和</v>
      </c>
      <c r="M17" s="130"/>
      <c r="N17" s="179"/>
      <c r="O17" s="179"/>
      <c r="P17" s="2" t="s">
        <v>22</v>
      </c>
      <c r="Q17" s="2"/>
      <c r="R17" s="2" t="s">
        <v>23</v>
      </c>
      <c r="S17" s="2"/>
      <c r="T17" s="2" t="s">
        <v>33</v>
      </c>
      <c r="U17" s="2" t="s">
        <v>25</v>
      </c>
      <c r="V17" s="47" t="str">
        <f>+IF(OR(N17="",Q17="",S17=""),"",MID("日月火水木金土",WEEKDAY(DATE(AN17,Q17,S17),1),1))</f>
        <v/>
      </c>
      <c r="W17" s="2" t="s">
        <v>30</v>
      </c>
      <c r="X17" s="2"/>
      <c r="Y17" s="49" t="s">
        <v>27</v>
      </c>
      <c r="Z17" s="43"/>
      <c r="AA17" s="323" t="s">
        <v>91</v>
      </c>
      <c r="AB17" s="324"/>
      <c r="AC17" s="324"/>
      <c r="AD17" s="324"/>
      <c r="AE17" s="324"/>
      <c r="AF17" s="324"/>
      <c r="AG17" s="324"/>
      <c r="AH17" s="324"/>
      <c r="AI17" s="324"/>
      <c r="AJ17" s="324"/>
      <c r="AK17" s="324"/>
      <c r="AL17" s="325"/>
      <c r="AN17" s="37">
        <f ca="1">IF(L17="平成",AO17+1988,IF(L17="令和",AO17+2018,AO17))</f>
        <v>2018</v>
      </c>
      <c r="AO17" s="37">
        <f>IF(N17="元",1,N17)</f>
        <v>0</v>
      </c>
    </row>
    <row r="18" spans="2:41" ht="14.25">
      <c r="B18" s="184"/>
      <c r="C18" s="185"/>
      <c r="D18" s="185"/>
      <c r="E18" s="185"/>
      <c r="F18" s="185"/>
      <c r="G18" s="186"/>
      <c r="H18" s="120" t="s">
        <v>32</v>
      </c>
      <c r="I18" s="121"/>
      <c r="J18" s="121"/>
      <c r="K18" s="121"/>
      <c r="L18" s="214" t="str">
        <f ca="1">+IF(TODAY()&gt;DATE(2019,4,29),"令和","平成")</f>
        <v>令和</v>
      </c>
      <c r="M18" s="214"/>
      <c r="N18" s="150"/>
      <c r="O18" s="150"/>
      <c r="P18" s="2" t="s">
        <v>22</v>
      </c>
      <c r="Q18" s="2"/>
      <c r="R18" s="2" t="s">
        <v>23</v>
      </c>
      <c r="S18" s="2"/>
      <c r="T18" s="2" t="s">
        <v>33</v>
      </c>
      <c r="U18" s="2" t="s">
        <v>25</v>
      </c>
      <c r="V18" s="47" t="str">
        <f>+IF(OR(N18="",Q18="",S18=""),"",MID("日月火水木金土",WEEKDAY(DATE(AN18,Q18,S18),1),1))</f>
        <v/>
      </c>
      <c r="W18" s="2" t="s">
        <v>30</v>
      </c>
      <c r="X18" s="2"/>
      <c r="Y18" s="49" t="s">
        <v>27</v>
      </c>
      <c r="Z18" s="43"/>
      <c r="AA18" s="324"/>
      <c r="AB18" s="324"/>
      <c r="AC18" s="324"/>
      <c r="AD18" s="324"/>
      <c r="AE18" s="324"/>
      <c r="AF18" s="324"/>
      <c r="AG18" s="324"/>
      <c r="AH18" s="324"/>
      <c r="AI18" s="324"/>
      <c r="AJ18" s="324"/>
      <c r="AK18" s="324"/>
      <c r="AL18" s="325"/>
      <c r="AN18" s="37">
        <f ca="1">IF(L18="平成",AO18+1988,IF(L18="令和",AO18+2018,AO18))</f>
        <v>2018</v>
      </c>
      <c r="AO18" s="37">
        <f>IF(N18="元",1,N18)</f>
        <v>0</v>
      </c>
    </row>
    <row r="19" spans="2:41" ht="12">
      <c r="B19" s="140" t="s">
        <v>35</v>
      </c>
      <c r="C19" s="141"/>
      <c r="D19" s="141"/>
      <c r="E19" s="141"/>
      <c r="F19" s="141"/>
      <c r="G19" s="142"/>
      <c r="H19" s="317"/>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9"/>
    </row>
    <row r="20" spans="2:41">
      <c r="B20" s="326" t="s">
        <v>36</v>
      </c>
      <c r="C20" s="327"/>
      <c r="D20" s="327"/>
      <c r="E20" s="327"/>
      <c r="F20" s="327"/>
      <c r="G20" s="328"/>
      <c r="H20" s="32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321"/>
    </row>
    <row r="21" spans="2:41">
      <c r="B21" s="326"/>
      <c r="C21" s="327"/>
      <c r="D21" s="327"/>
      <c r="E21" s="327"/>
      <c r="F21" s="327"/>
      <c r="G21" s="328"/>
      <c r="H21" s="32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321"/>
    </row>
    <row r="22" spans="2:41">
      <c r="B22" s="329"/>
      <c r="C22" s="330"/>
      <c r="D22" s="330"/>
      <c r="E22" s="330"/>
      <c r="F22" s="330"/>
      <c r="G22" s="331"/>
      <c r="H22" s="332"/>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333"/>
    </row>
    <row r="23" spans="2:41" ht="10.5" customHeight="1">
      <c r="B23" s="184" t="s">
        <v>39</v>
      </c>
      <c r="C23" s="185"/>
      <c r="D23" s="185"/>
      <c r="E23" s="185"/>
      <c r="F23" s="185"/>
      <c r="G23" s="186"/>
      <c r="H23" s="155" t="s">
        <v>37</v>
      </c>
      <c r="I23" s="156"/>
      <c r="J23" s="156"/>
      <c r="K23" s="156"/>
      <c r="L23" s="156"/>
      <c r="M23" s="157"/>
      <c r="N23" s="164"/>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6"/>
    </row>
    <row r="24" spans="2:41" ht="10.5" customHeight="1">
      <c r="B24" s="184"/>
      <c r="C24" s="185"/>
      <c r="D24" s="185"/>
      <c r="E24" s="185"/>
      <c r="F24" s="185"/>
      <c r="G24" s="186"/>
      <c r="H24" s="158"/>
      <c r="I24" s="159"/>
      <c r="J24" s="159"/>
      <c r="K24" s="159"/>
      <c r="L24" s="159"/>
      <c r="M24" s="160"/>
      <c r="N24" s="167"/>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9"/>
    </row>
    <row r="25" spans="2:41" ht="10.5" customHeight="1">
      <c r="B25" s="184"/>
      <c r="C25" s="185"/>
      <c r="D25" s="185"/>
      <c r="E25" s="185"/>
      <c r="F25" s="185"/>
      <c r="G25" s="186"/>
      <c r="H25" s="161"/>
      <c r="I25" s="162"/>
      <c r="J25" s="162"/>
      <c r="K25" s="162"/>
      <c r="L25" s="162"/>
      <c r="M25" s="163"/>
      <c r="N25" s="170"/>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2"/>
    </row>
    <row r="26" spans="2:41">
      <c r="B26" s="184"/>
      <c r="C26" s="185"/>
      <c r="D26" s="185"/>
      <c r="E26" s="185"/>
      <c r="F26" s="185"/>
      <c r="G26" s="186"/>
      <c r="H26" s="155" t="s">
        <v>38</v>
      </c>
      <c r="I26" s="112"/>
      <c r="J26" s="112"/>
      <c r="K26" s="112"/>
      <c r="L26" s="112"/>
      <c r="M26" s="173"/>
      <c r="N26" s="12"/>
      <c r="O26" s="13"/>
      <c r="P26" s="13"/>
      <c r="Q26" s="13"/>
      <c r="R26" s="13"/>
      <c r="S26" s="13"/>
      <c r="T26" s="13"/>
      <c r="U26" s="13"/>
      <c r="V26" s="13"/>
      <c r="W26" s="13"/>
      <c r="X26" s="13"/>
      <c r="Y26" s="13"/>
      <c r="Z26" s="13"/>
      <c r="AA26" s="13"/>
      <c r="AB26" s="13"/>
      <c r="AC26" s="13"/>
      <c r="AD26" s="13"/>
      <c r="AE26" s="13"/>
      <c r="AF26" s="13"/>
      <c r="AG26" s="13"/>
      <c r="AH26" s="13"/>
      <c r="AI26" s="13"/>
      <c r="AJ26" s="13"/>
      <c r="AK26" s="13"/>
      <c r="AL26" s="14"/>
    </row>
    <row r="27" spans="2:41" ht="12">
      <c r="B27" s="184"/>
      <c r="C27" s="185"/>
      <c r="D27" s="185"/>
      <c r="E27" s="185"/>
      <c r="F27" s="185"/>
      <c r="G27" s="186"/>
      <c r="H27" s="174"/>
      <c r="I27" s="152"/>
      <c r="J27" s="152"/>
      <c r="K27" s="152"/>
      <c r="L27" s="152"/>
      <c r="M27" s="175"/>
      <c r="N27" s="15"/>
      <c r="O27" s="54" t="b">
        <v>0</v>
      </c>
      <c r="P27" s="185" t="s">
        <v>40</v>
      </c>
      <c r="Q27" s="185"/>
      <c r="R27" s="1" t="s">
        <v>25</v>
      </c>
      <c r="S27" s="322"/>
      <c r="T27" s="322"/>
      <c r="U27" s="322"/>
      <c r="V27" s="322"/>
      <c r="W27" s="322"/>
      <c r="X27" s="322"/>
      <c r="Y27" s="1" t="s">
        <v>41</v>
      </c>
      <c r="Z27" s="1" t="s">
        <v>26</v>
      </c>
      <c r="AB27" s="54" t="b">
        <v>0</v>
      </c>
      <c r="AC27" s="185" t="s">
        <v>43</v>
      </c>
      <c r="AD27" s="185"/>
      <c r="AL27" s="16"/>
    </row>
    <row r="28" spans="2:41">
      <c r="B28" s="184"/>
      <c r="C28" s="185"/>
      <c r="D28" s="185"/>
      <c r="E28" s="185"/>
      <c r="F28" s="185"/>
      <c r="G28" s="186"/>
      <c r="H28" s="176"/>
      <c r="I28" s="177"/>
      <c r="J28" s="177"/>
      <c r="K28" s="177"/>
      <c r="L28" s="177"/>
      <c r="M28" s="178"/>
      <c r="N28" s="17"/>
      <c r="O28" s="18"/>
      <c r="P28" s="18"/>
      <c r="Q28" s="18"/>
      <c r="R28" s="18"/>
      <c r="S28" s="18"/>
      <c r="T28" s="18"/>
      <c r="U28" s="18"/>
      <c r="V28" s="18"/>
      <c r="W28" s="18"/>
      <c r="X28" s="18"/>
      <c r="Y28" s="18"/>
      <c r="Z28" s="18"/>
      <c r="AA28" s="18"/>
      <c r="AB28" s="18"/>
      <c r="AC28" s="18"/>
      <c r="AD28" s="18"/>
      <c r="AE28" s="18"/>
      <c r="AF28" s="18"/>
      <c r="AG28" s="18"/>
      <c r="AH28" s="18"/>
      <c r="AI28" s="18"/>
      <c r="AJ28" s="18"/>
      <c r="AK28" s="18"/>
      <c r="AL28" s="19"/>
    </row>
    <row r="29" spans="2:41" ht="12" customHeight="1">
      <c r="B29" s="134"/>
      <c r="C29" s="135"/>
      <c r="D29" s="135"/>
      <c r="E29" s="135"/>
      <c r="F29" s="135"/>
      <c r="G29" s="136"/>
      <c r="H29" s="122"/>
      <c r="I29" s="123"/>
      <c r="J29" s="123"/>
      <c r="K29" s="123"/>
      <c r="L29" s="123"/>
      <c r="M29" s="180" t="s">
        <v>48</v>
      </c>
      <c r="N29" s="154"/>
      <c r="O29" s="194" t="s">
        <v>44</v>
      </c>
      <c r="P29" s="194"/>
      <c r="Q29" s="194"/>
      <c r="R29" s="194"/>
      <c r="S29" s="179"/>
      <c r="T29" s="179"/>
      <c r="U29" s="52" t="s">
        <v>48</v>
      </c>
      <c r="V29" s="2"/>
      <c r="W29" s="194" t="s">
        <v>49</v>
      </c>
      <c r="X29" s="194"/>
      <c r="Y29" s="194"/>
      <c r="Z29" s="194"/>
      <c r="AA29" s="179"/>
      <c r="AB29" s="179"/>
      <c r="AC29" s="52" t="s">
        <v>48</v>
      </c>
      <c r="AD29" s="2"/>
      <c r="AE29" s="179" t="s">
        <v>53</v>
      </c>
      <c r="AF29" s="179"/>
      <c r="AG29" s="179"/>
      <c r="AH29" s="179"/>
      <c r="AI29" s="52" t="s">
        <v>48</v>
      </c>
      <c r="AJ29" s="2"/>
      <c r="AK29" s="2"/>
      <c r="AL29" s="4"/>
    </row>
    <row r="30" spans="2:41" ht="12" customHeight="1">
      <c r="B30" s="134"/>
      <c r="C30" s="135"/>
      <c r="D30" s="135"/>
      <c r="E30" s="135"/>
      <c r="F30" s="135"/>
      <c r="G30" s="136"/>
      <c r="H30" s="124"/>
      <c r="I30" s="125"/>
      <c r="J30" s="125"/>
      <c r="K30" s="125"/>
      <c r="L30" s="125"/>
      <c r="M30" s="180"/>
      <c r="N30" s="154"/>
      <c r="O30" s="194" t="s">
        <v>45</v>
      </c>
      <c r="P30" s="194"/>
      <c r="Q30" s="194"/>
      <c r="R30" s="194"/>
      <c r="S30" s="179"/>
      <c r="T30" s="179"/>
      <c r="U30" s="52" t="s">
        <v>48</v>
      </c>
      <c r="V30" s="2"/>
      <c r="W30" s="194" t="s">
        <v>50</v>
      </c>
      <c r="X30" s="194"/>
      <c r="Y30" s="194"/>
      <c r="Z30" s="194"/>
      <c r="AA30" s="179"/>
      <c r="AB30" s="179"/>
      <c r="AC30" s="52" t="s">
        <v>48</v>
      </c>
      <c r="AD30" s="2"/>
      <c r="AE30" s="2" t="s">
        <v>25</v>
      </c>
      <c r="AF30" s="179"/>
      <c r="AG30" s="179"/>
      <c r="AH30" s="179"/>
      <c r="AI30" s="179"/>
      <c r="AJ30" s="179"/>
      <c r="AK30" s="179"/>
      <c r="AL30" s="4" t="s">
        <v>30</v>
      </c>
    </row>
    <row r="31" spans="2:41" ht="12" customHeight="1">
      <c r="B31" s="134"/>
      <c r="C31" s="135"/>
      <c r="D31" s="135"/>
      <c r="E31" s="135"/>
      <c r="F31" s="135"/>
      <c r="G31" s="136"/>
      <c r="H31" s="124"/>
      <c r="I31" s="125"/>
      <c r="J31" s="125"/>
      <c r="K31" s="125"/>
      <c r="L31" s="125"/>
      <c r="M31" s="180"/>
      <c r="N31" s="154"/>
      <c r="O31" s="194" t="s">
        <v>46</v>
      </c>
      <c r="P31" s="194"/>
      <c r="Q31" s="194"/>
      <c r="R31" s="194"/>
      <c r="S31" s="179"/>
      <c r="T31" s="179"/>
      <c r="U31" s="52" t="s">
        <v>48</v>
      </c>
      <c r="V31" s="2"/>
      <c r="W31" s="194" t="s">
        <v>51</v>
      </c>
      <c r="X31" s="194"/>
      <c r="Y31" s="194"/>
      <c r="Z31" s="194"/>
      <c r="AA31" s="179"/>
      <c r="AB31" s="179"/>
      <c r="AC31" s="52" t="s">
        <v>48</v>
      </c>
      <c r="AD31" s="2"/>
      <c r="AE31" s="153" t="s">
        <v>56</v>
      </c>
      <c r="AF31" s="2" t="s">
        <v>54</v>
      </c>
      <c r="AG31" s="2"/>
      <c r="AH31" s="179"/>
      <c r="AI31" s="179"/>
      <c r="AJ31" s="52" t="s">
        <v>48</v>
      </c>
      <c r="AK31" s="153" t="s">
        <v>57</v>
      </c>
      <c r="AL31" s="4"/>
    </row>
    <row r="32" spans="2:41" ht="12" customHeight="1">
      <c r="B32" s="134"/>
      <c r="C32" s="135"/>
      <c r="D32" s="135"/>
      <c r="E32" s="135"/>
      <c r="F32" s="135"/>
      <c r="G32" s="136"/>
      <c r="H32" s="126"/>
      <c r="I32" s="127"/>
      <c r="J32" s="127"/>
      <c r="K32" s="127"/>
      <c r="L32" s="127"/>
      <c r="M32" s="180"/>
      <c r="N32" s="154"/>
      <c r="O32" s="194" t="s">
        <v>47</v>
      </c>
      <c r="P32" s="194"/>
      <c r="Q32" s="194"/>
      <c r="R32" s="194"/>
      <c r="S32" s="179"/>
      <c r="T32" s="179"/>
      <c r="U32" s="52" t="s">
        <v>48</v>
      </c>
      <c r="V32" s="2"/>
      <c r="W32" s="194" t="s">
        <v>52</v>
      </c>
      <c r="X32" s="194"/>
      <c r="Y32" s="194"/>
      <c r="Z32" s="194"/>
      <c r="AA32" s="179"/>
      <c r="AB32" s="179"/>
      <c r="AC32" s="52" t="s">
        <v>48</v>
      </c>
      <c r="AD32" s="2"/>
      <c r="AE32" s="153"/>
      <c r="AF32" s="2" t="s">
        <v>55</v>
      </c>
      <c r="AG32" s="2"/>
      <c r="AH32" s="179"/>
      <c r="AI32" s="179"/>
      <c r="AJ32" s="52" t="s">
        <v>48</v>
      </c>
      <c r="AK32" s="153"/>
      <c r="AL32" s="4"/>
    </row>
    <row r="33" spans="2:45">
      <c r="B33" s="140" t="s">
        <v>58</v>
      </c>
      <c r="C33" s="141"/>
      <c r="D33" s="141"/>
      <c r="E33" s="141"/>
      <c r="F33" s="141"/>
      <c r="G33" s="142"/>
      <c r="H33" s="146"/>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8"/>
    </row>
    <row r="34" spans="2:45">
      <c r="B34" s="143"/>
      <c r="C34" s="144"/>
      <c r="D34" s="144"/>
      <c r="E34" s="144"/>
      <c r="F34" s="144"/>
      <c r="G34" s="145"/>
      <c r="H34" s="149"/>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1"/>
    </row>
    <row r="35" spans="2:45" ht="7.5" customHeight="1"/>
    <row r="36" spans="2:45" ht="13.5">
      <c r="B36" s="152" t="s">
        <v>59</v>
      </c>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row>
    <row r="37" spans="2:45" s="10" customFormat="1" ht="11.25">
      <c r="B37" s="22" t="s">
        <v>60</v>
      </c>
      <c r="C37" s="128" t="s">
        <v>62</v>
      </c>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N37" s="38"/>
      <c r="AO37" s="38"/>
      <c r="AP37" s="38"/>
      <c r="AQ37" s="38"/>
      <c r="AR37" s="38"/>
      <c r="AS37" s="45"/>
    </row>
    <row r="38" spans="2:45" s="10" customFormat="1" ht="11.25">
      <c r="B38" s="22"/>
      <c r="C38" s="128" t="s">
        <v>63</v>
      </c>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N38" s="38"/>
      <c r="AO38" s="38"/>
      <c r="AP38" s="38"/>
      <c r="AQ38" s="38"/>
      <c r="AR38" s="38"/>
      <c r="AS38" s="45"/>
    </row>
    <row r="39" spans="2:45" s="10" customFormat="1" ht="11.25">
      <c r="B39" s="22" t="s">
        <v>64</v>
      </c>
      <c r="C39" s="128" t="s">
        <v>65</v>
      </c>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N39" s="38"/>
      <c r="AO39" s="38"/>
      <c r="AP39" s="38"/>
      <c r="AQ39" s="38"/>
      <c r="AR39" s="38"/>
      <c r="AS39" s="45"/>
    </row>
    <row r="40" spans="2:45" s="10" customFormat="1" ht="11.25">
      <c r="B40" s="22" t="s">
        <v>61</v>
      </c>
      <c r="C40" s="128" t="s">
        <v>66</v>
      </c>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N40" s="38"/>
      <c r="AO40" s="38"/>
      <c r="AP40" s="38"/>
      <c r="AQ40" s="38"/>
      <c r="AR40" s="38"/>
      <c r="AS40" s="45"/>
    </row>
    <row r="41" spans="2:45" s="10" customFormat="1" ht="11.25">
      <c r="B41" s="22" t="s">
        <v>67</v>
      </c>
      <c r="C41" s="128" t="s">
        <v>68</v>
      </c>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N41" s="38"/>
      <c r="AO41" s="38"/>
      <c r="AP41" s="38"/>
      <c r="AQ41" s="38"/>
      <c r="AR41" s="38"/>
      <c r="AS41" s="45"/>
    </row>
    <row r="42" spans="2:45" ht="7.5" customHeight="1"/>
    <row r="43" spans="2:45" s="11" customFormat="1" ht="15.75">
      <c r="D43" s="129" t="str">
        <f ca="1">+IF(TODAY()&gt;DATE(2019,4,29),"令和","平成")</f>
        <v>令和</v>
      </c>
      <c r="E43" s="129"/>
      <c r="F43" s="130"/>
      <c r="G43" s="130"/>
      <c r="H43" s="11" t="s">
        <v>22</v>
      </c>
      <c r="I43" s="130"/>
      <c r="J43" s="130"/>
      <c r="K43" s="11" t="s">
        <v>69</v>
      </c>
      <c r="L43" s="130"/>
      <c r="M43" s="130"/>
      <c r="N43" s="11" t="s">
        <v>24</v>
      </c>
      <c r="AN43" s="39"/>
      <c r="AO43" s="39"/>
      <c r="AP43" s="39"/>
      <c r="AQ43" s="39"/>
      <c r="AR43" s="39"/>
      <c r="AS43" s="46"/>
    </row>
    <row r="44" spans="2:45" ht="7.5" customHeight="1"/>
    <row r="45" spans="2:45" ht="15" customHeight="1">
      <c r="B45" s="197" t="s">
        <v>70</v>
      </c>
      <c r="C45" s="198"/>
      <c r="D45" s="198"/>
      <c r="E45" s="198"/>
      <c r="F45" s="198"/>
      <c r="G45" s="198"/>
      <c r="H45" s="198"/>
      <c r="I45" s="198"/>
      <c r="J45" s="198"/>
      <c r="K45" s="198"/>
      <c r="L45" s="198"/>
      <c r="M45" s="198"/>
      <c r="N45" s="198"/>
      <c r="O45" s="199"/>
      <c r="Q45" s="197" t="s">
        <v>71</v>
      </c>
      <c r="R45" s="198"/>
      <c r="S45" s="198"/>
      <c r="T45" s="198"/>
      <c r="U45" s="198"/>
      <c r="V45" s="198"/>
      <c r="W45" s="198"/>
      <c r="X45" s="198"/>
      <c r="Y45" s="198"/>
      <c r="Z45" s="198"/>
      <c r="AA45" s="198"/>
      <c r="AB45" s="198"/>
      <c r="AC45" s="199"/>
    </row>
    <row r="46" spans="2:45" ht="14.1" customHeight="1">
      <c r="B46" s="200"/>
      <c r="C46" s="201"/>
      <c r="D46" s="201"/>
      <c r="E46" s="201"/>
      <c r="F46" s="201"/>
      <c r="G46" s="201"/>
      <c r="H46" s="201"/>
      <c r="I46" s="201"/>
      <c r="J46" s="201"/>
      <c r="K46" s="201"/>
      <c r="L46" s="201"/>
      <c r="M46" s="201"/>
      <c r="N46" s="201"/>
      <c r="O46" s="202"/>
      <c r="Q46" s="307" t="s">
        <v>72</v>
      </c>
      <c r="R46" s="308"/>
      <c r="S46" s="308"/>
      <c r="T46" s="308"/>
      <c r="U46" s="308"/>
      <c r="V46" s="308"/>
      <c r="W46" s="308"/>
      <c r="X46" s="308"/>
      <c r="Y46" s="308"/>
      <c r="Z46" s="308"/>
      <c r="AA46" s="308"/>
      <c r="AB46" s="308"/>
      <c r="AC46" s="309"/>
    </row>
    <row r="47" spans="2:45" ht="11.1" customHeight="1">
      <c r="B47" s="203" t="s">
        <v>94</v>
      </c>
      <c r="C47" s="204"/>
      <c r="D47" s="204"/>
      <c r="E47" s="225"/>
      <c r="F47" s="225"/>
      <c r="G47" s="225"/>
      <c r="H47" s="225"/>
      <c r="I47" s="225"/>
      <c r="J47" s="225"/>
      <c r="K47" s="225"/>
      <c r="L47" s="225"/>
      <c r="M47" s="225"/>
      <c r="N47" s="225"/>
      <c r="O47" s="226"/>
      <c r="Q47" s="295" t="s">
        <v>131</v>
      </c>
      <c r="R47" s="296"/>
      <c r="S47" s="296"/>
      <c r="T47" s="23" t="s">
        <v>73</v>
      </c>
      <c r="U47" s="233"/>
      <c r="V47" s="233"/>
      <c r="W47" s="23" t="s">
        <v>133</v>
      </c>
      <c r="X47" s="234"/>
      <c r="Y47" s="234"/>
      <c r="Z47" s="234"/>
      <c r="AA47" s="234"/>
      <c r="AB47" s="234"/>
      <c r="AC47" s="235"/>
    </row>
    <row r="48" spans="2:45" ht="11.1" customHeight="1">
      <c r="B48" s="205"/>
      <c r="C48" s="206"/>
      <c r="D48" s="206"/>
      <c r="E48" s="227"/>
      <c r="F48" s="227"/>
      <c r="G48" s="227"/>
      <c r="H48" s="227"/>
      <c r="I48" s="227"/>
      <c r="J48" s="227"/>
      <c r="K48" s="227"/>
      <c r="L48" s="227"/>
      <c r="M48" s="227"/>
      <c r="N48" s="227"/>
      <c r="O48" s="228"/>
      <c r="Q48" s="134"/>
      <c r="R48" s="135"/>
      <c r="S48" s="135"/>
      <c r="T48" s="297"/>
      <c r="U48" s="297"/>
      <c r="V48" s="297"/>
      <c r="W48" s="297"/>
      <c r="X48" s="297"/>
      <c r="Y48" s="297"/>
      <c r="Z48" s="297"/>
      <c r="AA48" s="297"/>
      <c r="AB48" s="297"/>
      <c r="AC48" s="298"/>
    </row>
    <row r="49" spans="2:45" ht="11.1" customHeight="1">
      <c r="B49" s="203" t="s">
        <v>95</v>
      </c>
      <c r="C49" s="204"/>
      <c r="D49" s="204"/>
      <c r="E49" s="291"/>
      <c r="F49" s="291"/>
      <c r="G49" s="291"/>
      <c r="H49" s="291"/>
      <c r="I49" s="291"/>
      <c r="J49" s="291"/>
      <c r="K49" s="291"/>
      <c r="L49" s="291"/>
      <c r="M49" s="291"/>
      <c r="N49" s="291"/>
      <c r="O49" s="292"/>
      <c r="Q49" s="203" t="s">
        <v>94</v>
      </c>
      <c r="R49" s="204"/>
      <c r="S49" s="204"/>
      <c r="T49" s="240"/>
      <c r="U49" s="240"/>
      <c r="V49" s="240"/>
      <c r="W49" s="240"/>
      <c r="X49" s="240"/>
      <c r="Y49" s="240"/>
      <c r="Z49" s="240"/>
      <c r="AA49" s="240"/>
      <c r="AB49" s="240"/>
      <c r="AC49" s="241"/>
    </row>
    <row r="50" spans="2:45" ht="11.1" customHeight="1">
      <c r="B50" s="205"/>
      <c r="C50" s="206"/>
      <c r="D50" s="206"/>
      <c r="E50" s="293"/>
      <c r="F50" s="293"/>
      <c r="G50" s="293"/>
      <c r="H50" s="293"/>
      <c r="I50" s="293"/>
      <c r="J50" s="293"/>
      <c r="K50" s="293"/>
      <c r="L50" s="293"/>
      <c r="M50" s="293"/>
      <c r="N50" s="293"/>
      <c r="O50" s="294"/>
      <c r="Q50" s="205"/>
      <c r="R50" s="206"/>
      <c r="S50" s="206"/>
      <c r="T50" s="240"/>
      <c r="U50" s="240"/>
      <c r="V50" s="240"/>
      <c r="W50" s="240"/>
      <c r="X50" s="240"/>
      <c r="Y50" s="240"/>
      <c r="Z50" s="240"/>
      <c r="AA50" s="240"/>
      <c r="AB50" s="240"/>
      <c r="AC50" s="241"/>
    </row>
    <row r="51" spans="2:45" ht="11.1" customHeight="1">
      <c r="B51" s="203" t="s">
        <v>96</v>
      </c>
      <c r="C51" s="204"/>
      <c r="D51" s="204"/>
      <c r="E51" s="229"/>
      <c r="F51" s="229"/>
      <c r="G51" s="229"/>
      <c r="H51" s="229"/>
      <c r="I51" s="229"/>
      <c r="J51" s="229"/>
      <c r="K51" s="229"/>
      <c r="L51" s="229"/>
      <c r="M51" s="229"/>
      <c r="N51" s="229"/>
      <c r="O51" s="230"/>
      <c r="Q51" s="203" t="s">
        <v>95</v>
      </c>
      <c r="R51" s="204"/>
      <c r="S51" s="204"/>
      <c r="T51" s="287"/>
      <c r="U51" s="287"/>
      <c r="V51" s="287"/>
      <c r="W51" s="287"/>
      <c r="X51" s="287"/>
      <c r="Y51" s="287"/>
      <c r="Z51" s="287"/>
      <c r="AA51" s="287"/>
      <c r="AB51" s="287"/>
      <c r="AC51" s="288"/>
    </row>
    <row r="52" spans="2:45" ht="11.1" customHeight="1">
      <c r="B52" s="223"/>
      <c r="C52" s="224"/>
      <c r="D52" s="224"/>
      <c r="E52" s="231"/>
      <c r="F52" s="231"/>
      <c r="G52" s="231"/>
      <c r="H52" s="231"/>
      <c r="I52" s="231"/>
      <c r="J52" s="231"/>
      <c r="K52" s="231"/>
      <c r="L52" s="231"/>
      <c r="M52" s="231"/>
      <c r="N52" s="231"/>
      <c r="O52" s="232"/>
      <c r="Q52" s="205"/>
      <c r="R52" s="206"/>
      <c r="S52" s="206"/>
      <c r="T52" s="289"/>
      <c r="U52" s="289"/>
      <c r="V52" s="289"/>
      <c r="W52" s="289"/>
      <c r="X52" s="289"/>
      <c r="Y52" s="289"/>
      <c r="Z52" s="289"/>
      <c r="AA52" s="289"/>
      <c r="AB52" s="289"/>
      <c r="AC52" s="290"/>
    </row>
    <row r="53" spans="2:45" ht="20.100000000000001" customHeight="1">
      <c r="B53" s="242" t="s">
        <v>129</v>
      </c>
      <c r="C53" s="243"/>
      <c r="D53" s="252" t="s">
        <v>126</v>
      </c>
      <c r="E53" s="253"/>
      <c r="F53" s="253"/>
      <c r="G53" s="248"/>
      <c r="H53" s="248"/>
      <c r="I53" s="248"/>
      <c r="J53" s="248"/>
      <c r="K53" s="248"/>
      <c r="L53" s="248"/>
      <c r="M53" s="248"/>
      <c r="N53" s="248"/>
      <c r="O53" s="249"/>
      <c r="Q53" s="242" t="s">
        <v>129</v>
      </c>
      <c r="R53" s="254"/>
      <c r="S53" s="252" t="s">
        <v>126</v>
      </c>
      <c r="T53" s="253"/>
      <c r="U53" s="253"/>
      <c r="V53" s="338"/>
      <c r="W53" s="338"/>
      <c r="X53" s="338"/>
      <c r="Y53" s="338"/>
      <c r="Z53" s="338"/>
      <c r="AA53" s="338"/>
      <c r="AB53" s="338"/>
      <c r="AC53" s="339"/>
    </row>
    <row r="54" spans="2:45" ht="20.100000000000001" customHeight="1">
      <c r="B54" s="244"/>
      <c r="C54" s="245"/>
      <c r="D54" s="267" t="s">
        <v>127</v>
      </c>
      <c r="E54" s="268"/>
      <c r="F54" s="268"/>
      <c r="G54" s="250"/>
      <c r="H54" s="250"/>
      <c r="I54" s="250"/>
      <c r="J54" s="250"/>
      <c r="K54" s="250"/>
      <c r="L54" s="250"/>
      <c r="M54" s="250"/>
      <c r="N54" s="250"/>
      <c r="O54" s="251"/>
      <c r="Q54" s="255"/>
      <c r="R54" s="256"/>
      <c r="S54" s="267" t="s">
        <v>127</v>
      </c>
      <c r="T54" s="268"/>
      <c r="U54" s="268"/>
      <c r="V54" s="340"/>
      <c r="W54" s="340"/>
      <c r="X54" s="340"/>
      <c r="Y54" s="340"/>
      <c r="Z54" s="340"/>
      <c r="AA54" s="340"/>
      <c r="AB54" s="340"/>
      <c r="AC54" s="341"/>
    </row>
    <row r="55" spans="2:45" ht="20.100000000000001" customHeight="1">
      <c r="B55" s="246"/>
      <c r="C55" s="247"/>
      <c r="D55" s="269" t="s">
        <v>128</v>
      </c>
      <c r="E55" s="270"/>
      <c r="F55" s="270"/>
      <c r="G55" s="334"/>
      <c r="H55" s="334"/>
      <c r="I55" s="334"/>
      <c r="J55" s="334"/>
      <c r="K55" s="334"/>
      <c r="L55" s="334"/>
      <c r="M55" s="334"/>
      <c r="N55" s="334"/>
      <c r="O55" s="335"/>
      <c r="Q55" s="257"/>
      <c r="R55" s="258"/>
      <c r="S55" s="269" t="s">
        <v>128</v>
      </c>
      <c r="T55" s="270"/>
      <c r="U55" s="270"/>
      <c r="V55" s="336"/>
      <c r="W55" s="336"/>
      <c r="X55" s="336"/>
      <c r="Y55" s="336"/>
      <c r="Z55" s="336"/>
      <c r="AA55" s="336"/>
      <c r="AB55" s="336"/>
      <c r="AC55" s="337"/>
    </row>
    <row r="56" spans="2:45" ht="7.5" customHeight="1"/>
    <row r="57" spans="2:45" s="2" customFormat="1" ht="14.25">
      <c r="B57" s="277" t="s">
        <v>79</v>
      </c>
      <c r="C57" s="277"/>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N57" s="40"/>
      <c r="AO57" s="40"/>
      <c r="AP57" s="40"/>
      <c r="AQ57" s="40"/>
      <c r="AR57" s="40"/>
      <c r="AS57" s="47"/>
    </row>
    <row r="58" spans="2:45" s="3" customFormat="1" ht="15" customHeight="1">
      <c r="B58" s="259" t="s">
        <v>76</v>
      </c>
      <c r="C58" s="260"/>
      <c r="D58" s="260"/>
      <c r="E58" s="278" t="s">
        <v>77</v>
      </c>
      <c r="F58" s="279"/>
      <c r="G58" s="279"/>
      <c r="H58" s="59" t="b">
        <v>0</v>
      </c>
      <c r="I58" s="280" t="s">
        <v>80</v>
      </c>
      <c r="J58" s="280"/>
      <c r="K58" s="280"/>
      <c r="L58" s="280"/>
      <c r="M58" s="59" t="b">
        <v>0</v>
      </c>
      <c r="N58" s="8" t="s">
        <v>82</v>
      </c>
      <c r="O58" s="25"/>
      <c r="P58" s="25"/>
      <c r="Q58" s="24" t="b">
        <v>0</v>
      </c>
      <c r="R58" s="280" t="s">
        <v>53</v>
      </c>
      <c r="S58" s="280"/>
      <c r="T58" s="25" t="s">
        <v>83</v>
      </c>
      <c r="U58" s="119"/>
      <c r="V58" s="119"/>
      <c r="W58" s="119"/>
      <c r="X58" s="119"/>
      <c r="Y58" s="119"/>
      <c r="Z58" s="119"/>
      <c r="AA58" s="119"/>
      <c r="AB58" s="119"/>
      <c r="AC58" s="26" t="s">
        <v>30</v>
      </c>
      <c r="AN58" s="41"/>
      <c r="AO58" s="41"/>
      <c r="AP58" s="41"/>
      <c r="AQ58" s="41"/>
      <c r="AR58" s="41"/>
      <c r="AS58" s="48"/>
    </row>
    <row r="59" spans="2:45" s="3" customFormat="1" ht="15" customHeight="1">
      <c r="B59" s="264"/>
      <c r="C59" s="265"/>
      <c r="D59" s="265"/>
      <c r="E59" s="278" t="s">
        <v>78</v>
      </c>
      <c r="F59" s="279"/>
      <c r="G59" s="279"/>
      <c r="H59" s="59" t="b">
        <v>0</v>
      </c>
      <c r="I59" s="280" t="s">
        <v>81</v>
      </c>
      <c r="J59" s="280"/>
      <c r="K59" s="280"/>
      <c r="L59" s="280"/>
      <c r="M59" s="59" t="b">
        <v>0</v>
      </c>
      <c r="N59" s="8" t="s">
        <v>53</v>
      </c>
      <c r="O59" s="25"/>
      <c r="P59" s="25" t="s">
        <v>83</v>
      </c>
      <c r="Q59" s="119"/>
      <c r="R59" s="119"/>
      <c r="S59" s="119"/>
      <c r="T59" s="119"/>
      <c r="U59" s="119"/>
      <c r="V59" s="119"/>
      <c r="W59" s="119"/>
      <c r="X59" s="119"/>
      <c r="Y59" s="25" t="s">
        <v>30</v>
      </c>
      <c r="Z59" s="25"/>
      <c r="AA59" s="25"/>
      <c r="AB59" s="25"/>
      <c r="AC59" s="26"/>
      <c r="AN59" s="41"/>
      <c r="AO59" s="41"/>
      <c r="AP59" s="41"/>
      <c r="AQ59" s="41"/>
      <c r="AR59" s="41"/>
      <c r="AS59" s="48"/>
    </row>
    <row r="60" spans="2:45" s="2" customFormat="1" ht="15" customHeight="1">
      <c r="AN60" s="40"/>
      <c r="AO60" s="40"/>
      <c r="AP60" s="40"/>
      <c r="AQ60" s="40"/>
      <c r="AR60" s="40"/>
      <c r="AS60" s="47"/>
    </row>
    <row r="61" spans="2:45" s="2" customFormat="1" ht="15" customHeight="1">
      <c r="B61" s="259" t="s">
        <v>84</v>
      </c>
      <c r="C61" s="260"/>
      <c r="D61" s="260"/>
      <c r="E61" s="260"/>
      <c r="F61" s="260"/>
      <c r="G61" s="261"/>
      <c r="H61" s="299" t="str">
        <f>+IF(OR(H59="☑",M59="☑"),見積書!Z35,"")</f>
        <v/>
      </c>
      <c r="I61" s="300"/>
      <c r="J61" s="300"/>
      <c r="K61" s="300"/>
      <c r="L61" s="300"/>
      <c r="M61" s="281" t="s">
        <v>41</v>
      </c>
      <c r="N61" s="281"/>
      <c r="O61" s="282"/>
      <c r="Q61" s="259" t="s">
        <v>86</v>
      </c>
      <c r="R61" s="260"/>
      <c r="S61" s="260"/>
      <c r="T61" s="261"/>
      <c r="V61" s="113" t="s">
        <v>130</v>
      </c>
      <c r="W61" s="114"/>
      <c r="X61" s="114"/>
      <c r="Y61" s="115"/>
      <c r="Z61" s="113" t="s">
        <v>88</v>
      </c>
      <c r="AA61" s="114"/>
      <c r="AB61" s="114"/>
      <c r="AC61" s="115"/>
      <c r="AD61" s="113" t="s">
        <v>89</v>
      </c>
      <c r="AE61" s="114"/>
      <c r="AF61" s="115"/>
      <c r="AG61" s="113" t="s">
        <v>90</v>
      </c>
      <c r="AH61" s="114"/>
      <c r="AI61" s="115"/>
      <c r="AJ61" s="113" t="s">
        <v>75</v>
      </c>
      <c r="AK61" s="114"/>
      <c r="AL61" s="115"/>
      <c r="AN61" s="40"/>
      <c r="AO61" s="40"/>
      <c r="AP61" s="40"/>
      <c r="AQ61" s="40"/>
      <c r="AR61" s="40"/>
      <c r="AS61" s="47"/>
    </row>
    <row r="62" spans="2:45" s="2" customFormat="1" ht="15" customHeight="1">
      <c r="B62" s="262"/>
      <c r="C62" s="180"/>
      <c r="D62" s="180"/>
      <c r="E62" s="180"/>
      <c r="F62" s="180"/>
      <c r="G62" s="263"/>
      <c r="H62" s="301"/>
      <c r="I62" s="302"/>
      <c r="J62" s="302"/>
      <c r="K62" s="302"/>
      <c r="L62" s="302"/>
      <c r="M62" s="283"/>
      <c r="N62" s="283"/>
      <c r="O62" s="284"/>
      <c r="Q62" s="262"/>
      <c r="R62" s="180"/>
      <c r="S62" s="180"/>
      <c r="T62" s="263"/>
      <c r="V62" s="116"/>
      <c r="W62" s="117"/>
      <c r="X62" s="117"/>
      <c r="Y62" s="118"/>
      <c r="Z62" s="116"/>
      <c r="AA62" s="117"/>
      <c r="AB62" s="117"/>
      <c r="AC62" s="118"/>
      <c r="AD62" s="116"/>
      <c r="AE62" s="117"/>
      <c r="AF62" s="118"/>
      <c r="AG62" s="116"/>
      <c r="AH62" s="117"/>
      <c r="AI62" s="118"/>
      <c r="AJ62" s="116"/>
      <c r="AK62" s="117"/>
      <c r="AL62" s="118"/>
      <c r="AN62" s="40"/>
      <c r="AO62" s="40"/>
      <c r="AP62" s="40"/>
      <c r="AQ62" s="40"/>
      <c r="AR62" s="40"/>
      <c r="AS62" s="47"/>
    </row>
    <row r="63" spans="2:45" s="2" customFormat="1" ht="15" customHeight="1">
      <c r="B63" s="264"/>
      <c r="C63" s="265"/>
      <c r="D63" s="265"/>
      <c r="E63" s="265"/>
      <c r="F63" s="265"/>
      <c r="G63" s="266"/>
      <c r="H63" s="303"/>
      <c r="I63" s="304"/>
      <c r="J63" s="304"/>
      <c r="K63" s="304"/>
      <c r="L63" s="304"/>
      <c r="M63" s="285" t="s">
        <v>134</v>
      </c>
      <c r="N63" s="285"/>
      <c r="O63" s="286"/>
      <c r="Q63" s="262" t="s">
        <v>87</v>
      </c>
      <c r="R63" s="180"/>
      <c r="S63" s="180"/>
      <c r="T63" s="263"/>
      <c r="V63" s="259"/>
      <c r="W63" s="260"/>
      <c r="X63" s="260"/>
      <c r="Y63" s="261"/>
      <c r="Z63" s="259"/>
      <c r="AA63" s="260"/>
      <c r="AB63" s="260"/>
      <c r="AC63" s="261"/>
      <c r="AD63" s="259"/>
      <c r="AE63" s="260"/>
      <c r="AF63" s="261"/>
      <c r="AG63" s="259"/>
      <c r="AH63" s="260"/>
      <c r="AI63" s="261"/>
      <c r="AJ63" s="259"/>
      <c r="AK63" s="260"/>
      <c r="AL63" s="261"/>
      <c r="AN63" s="40"/>
      <c r="AO63" s="40"/>
      <c r="AP63" s="40"/>
      <c r="AQ63" s="40"/>
      <c r="AR63" s="40"/>
      <c r="AS63" s="47"/>
    </row>
    <row r="64" spans="2:45" s="2" customFormat="1" ht="15" customHeight="1">
      <c r="B64" s="20" t="s">
        <v>85</v>
      </c>
      <c r="C64" s="20"/>
      <c r="D64" s="20"/>
      <c r="E64" s="20"/>
      <c r="F64" s="276" t="s">
        <v>92</v>
      </c>
      <c r="G64" s="276"/>
      <c r="H64" s="276"/>
      <c r="I64" s="276"/>
      <c r="J64" s="20"/>
      <c r="K64" s="20"/>
      <c r="L64" s="20"/>
      <c r="M64" s="20"/>
      <c r="N64" s="20" t="s">
        <v>41</v>
      </c>
      <c r="O64" s="20" t="s">
        <v>30</v>
      </c>
      <c r="Q64" s="264"/>
      <c r="R64" s="265"/>
      <c r="S64" s="265"/>
      <c r="T64" s="266"/>
      <c r="V64" s="262"/>
      <c r="W64" s="180"/>
      <c r="X64" s="180"/>
      <c r="Y64" s="263"/>
      <c r="Z64" s="262"/>
      <c r="AA64" s="180"/>
      <c r="AB64" s="180"/>
      <c r="AC64" s="263"/>
      <c r="AD64" s="262"/>
      <c r="AE64" s="180"/>
      <c r="AF64" s="263"/>
      <c r="AG64" s="262"/>
      <c r="AH64" s="180"/>
      <c r="AI64" s="263"/>
      <c r="AJ64" s="262"/>
      <c r="AK64" s="180"/>
      <c r="AL64" s="263"/>
      <c r="AN64" s="40"/>
      <c r="AO64" s="40"/>
      <c r="AP64" s="40"/>
      <c r="AQ64" s="40"/>
      <c r="AR64" s="40"/>
      <c r="AS64" s="47"/>
    </row>
    <row r="65" spans="17:38" ht="15" customHeight="1">
      <c r="Q65" s="112" t="s">
        <v>75</v>
      </c>
      <c r="R65" s="112"/>
      <c r="S65" s="112"/>
      <c r="T65" s="11" t="s">
        <v>74</v>
      </c>
      <c r="V65" s="264"/>
      <c r="W65" s="265"/>
      <c r="X65" s="265"/>
      <c r="Y65" s="266"/>
      <c r="Z65" s="264"/>
      <c r="AA65" s="265"/>
      <c r="AB65" s="265"/>
      <c r="AC65" s="266"/>
      <c r="AD65" s="264"/>
      <c r="AE65" s="265"/>
      <c r="AF65" s="266"/>
      <c r="AG65" s="264"/>
      <c r="AH65" s="265"/>
      <c r="AI65" s="266"/>
      <c r="AJ65" s="264"/>
      <c r="AK65" s="265"/>
      <c r="AL65" s="266"/>
    </row>
  </sheetData>
  <mergeCells count="148">
    <mergeCell ref="B1:AL1"/>
    <mergeCell ref="B3:AL3"/>
    <mergeCell ref="C5:AL5"/>
    <mergeCell ref="C6:AL6"/>
    <mergeCell ref="B8:AL8"/>
    <mergeCell ref="B10:G15"/>
    <mergeCell ref="H10:U11"/>
    <mergeCell ref="AB10:AL11"/>
    <mergeCell ref="H12:I12"/>
    <mergeCell ref="K12:O12"/>
    <mergeCell ref="Q12:U12"/>
    <mergeCell ref="W12:AA12"/>
    <mergeCell ref="AB12:AD12"/>
    <mergeCell ref="AF12:AH12"/>
    <mergeCell ref="H13:I13"/>
    <mergeCell ref="K13:O13"/>
    <mergeCell ref="Q13:U13"/>
    <mergeCell ref="W13:AA13"/>
    <mergeCell ref="AB13:AD13"/>
    <mergeCell ref="V10:AA10"/>
    <mergeCell ref="W11:AA11"/>
    <mergeCell ref="AF14:AL14"/>
    <mergeCell ref="AF15:AL15"/>
    <mergeCell ref="L17:M17"/>
    <mergeCell ref="N17:O17"/>
    <mergeCell ref="AA17:AL18"/>
    <mergeCell ref="H18:K18"/>
    <mergeCell ref="AF13:AH13"/>
    <mergeCell ref="AJ13:AL13"/>
    <mergeCell ref="J14:O14"/>
    <mergeCell ref="W14:AA14"/>
    <mergeCell ref="AB14:AD15"/>
    <mergeCell ref="W15:AA15"/>
    <mergeCell ref="B29:G32"/>
    <mergeCell ref="H29:L32"/>
    <mergeCell ref="M29:M32"/>
    <mergeCell ref="N29:N32"/>
    <mergeCell ref="O29:R29"/>
    <mergeCell ref="S29:T29"/>
    <mergeCell ref="W29:Z29"/>
    <mergeCell ref="AA29:AB29"/>
    <mergeCell ref="L18:M18"/>
    <mergeCell ref="N18:O18"/>
    <mergeCell ref="B19:G19"/>
    <mergeCell ref="H19:AL22"/>
    <mergeCell ref="B20:G22"/>
    <mergeCell ref="B23:G28"/>
    <mergeCell ref="H23:M25"/>
    <mergeCell ref="N23:AL25"/>
    <mergeCell ref="H26:M28"/>
    <mergeCell ref="P27:Q27"/>
    <mergeCell ref="B16:G18"/>
    <mergeCell ref="H16:I16"/>
    <mergeCell ref="J16:K16"/>
    <mergeCell ref="X16:Y16"/>
    <mergeCell ref="Z16:AA16"/>
    <mergeCell ref="H17:K17"/>
    <mergeCell ref="AE29:AF29"/>
    <mergeCell ref="AG29:AH29"/>
    <mergeCell ref="O30:R30"/>
    <mergeCell ref="S30:T30"/>
    <mergeCell ref="W30:Z30"/>
    <mergeCell ref="AA30:AB30"/>
    <mergeCell ref="AF30:AK30"/>
    <mergeCell ref="S27:X27"/>
    <mergeCell ref="AC27:AD27"/>
    <mergeCell ref="AK31:AK32"/>
    <mergeCell ref="O32:R32"/>
    <mergeCell ref="S32:T32"/>
    <mergeCell ref="W32:Z32"/>
    <mergeCell ref="AA32:AB32"/>
    <mergeCell ref="AH32:AI32"/>
    <mergeCell ref="O31:R31"/>
    <mergeCell ref="S31:T31"/>
    <mergeCell ref="W31:Z31"/>
    <mergeCell ref="AA31:AB31"/>
    <mergeCell ref="AE31:AE32"/>
    <mergeCell ref="AH31:AI31"/>
    <mergeCell ref="C40:AL40"/>
    <mergeCell ref="C41:AL41"/>
    <mergeCell ref="D43:E43"/>
    <mergeCell ref="F43:G43"/>
    <mergeCell ref="I43:J43"/>
    <mergeCell ref="L43:M43"/>
    <mergeCell ref="B33:G34"/>
    <mergeCell ref="H33:AL34"/>
    <mergeCell ref="B36:AL36"/>
    <mergeCell ref="C37:AL37"/>
    <mergeCell ref="C38:AL38"/>
    <mergeCell ref="C39:AL39"/>
    <mergeCell ref="B45:O46"/>
    <mergeCell ref="Q45:AC45"/>
    <mergeCell ref="Q46:AC46"/>
    <mergeCell ref="B47:D48"/>
    <mergeCell ref="E47:O48"/>
    <mergeCell ref="U47:V47"/>
    <mergeCell ref="X47:AC47"/>
    <mergeCell ref="B49:D50"/>
    <mergeCell ref="Q47:S48"/>
    <mergeCell ref="T48:AC48"/>
    <mergeCell ref="Q49:S50"/>
    <mergeCell ref="T49:AC50"/>
    <mergeCell ref="D54:F54"/>
    <mergeCell ref="G54:O54"/>
    <mergeCell ref="S54:U54"/>
    <mergeCell ref="V54:AC54"/>
    <mergeCell ref="B51:D52"/>
    <mergeCell ref="E51:O52"/>
    <mergeCell ref="Q51:S52"/>
    <mergeCell ref="T51:AC52"/>
    <mergeCell ref="E49:O50"/>
    <mergeCell ref="E59:G59"/>
    <mergeCell ref="I59:L59"/>
    <mergeCell ref="Q59:X59"/>
    <mergeCell ref="B61:G63"/>
    <mergeCell ref="H61:L63"/>
    <mergeCell ref="M61:O62"/>
    <mergeCell ref="Q61:T62"/>
    <mergeCell ref="V61:Y62"/>
    <mergeCell ref="D55:F55"/>
    <mergeCell ref="G55:O55"/>
    <mergeCell ref="S55:U55"/>
    <mergeCell ref="V55:AC55"/>
    <mergeCell ref="B57:AL57"/>
    <mergeCell ref="B58:D59"/>
    <mergeCell ref="E58:G58"/>
    <mergeCell ref="I58:L58"/>
    <mergeCell ref="R58:S58"/>
    <mergeCell ref="U58:AB58"/>
    <mergeCell ref="B53:C55"/>
    <mergeCell ref="D53:F53"/>
    <mergeCell ref="G53:O53"/>
    <mergeCell ref="Q53:R55"/>
    <mergeCell ref="S53:U53"/>
    <mergeCell ref="V53:AC53"/>
    <mergeCell ref="AJ63:AL65"/>
    <mergeCell ref="F64:I64"/>
    <mergeCell ref="Q65:S65"/>
    <mergeCell ref="Z61:AC62"/>
    <mergeCell ref="AD61:AF62"/>
    <mergeCell ref="AG61:AI62"/>
    <mergeCell ref="AJ61:AL62"/>
    <mergeCell ref="M63:O63"/>
    <mergeCell ref="Q63:T64"/>
    <mergeCell ref="V63:Y65"/>
    <mergeCell ref="Z63:AC65"/>
    <mergeCell ref="AD63:AF65"/>
    <mergeCell ref="AG63:AI65"/>
  </mergeCells>
  <phoneticPr fontId="1"/>
  <conditionalFormatting sqref="E49">
    <cfRule type="cellIs" dxfId="27" priority="1" operator="equal">
      <formula>""</formula>
    </cfRule>
  </conditionalFormatting>
  <conditionalFormatting sqref="E47:O48 E51:O52 G53:O55">
    <cfRule type="cellIs" dxfId="26" priority="35" operator="equal">
      <formula>""</formula>
    </cfRule>
  </conditionalFormatting>
  <conditionalFormatting sqref="F43:G43 I43:J43 L43:M43">
    <cfRule type="cellIs" dxfId="25" priority="36" operator="equal">
      <formula>""</formula>
    </cfRule>
  </conditionalFormatting>
  <conditionalFormatting sqref="H19:AL22 N23:AL25">
    <cfRule type="cellIs" dxfId="24" priority="3" operator="equal">
      <formula>""</formula>
    </cfRule>
  </conditionalFormatting>
  <conditionalFormatting sqref="J16 H29">
    <cfRule type="cellIs" dxfId="23" priority="14" operator="equal">
      <formula>""</formula>
    </cfRule>
  </conditionalFormatting>
  <conditionalFormatting sqref="J14:K14">
    <cfRule type="expression" dxfId="22" priority="21">
      <formula>OR(P14=TRUE,P15=TRUE,R14=TRUE,R15=TRUE,T14=TRUE,T15=TRUE)</formula>
    </cfRule>
  </conditionalFormatting>
  <conditionalFormatting sqref="K12:O13">
    <cfRule type="expression" dxfId="21" priority="30">
      <formula>J12=TRUE</formula>
    </cfRule>
  </conditionalFormatting>
  <conditionalFormatting sqref="L14:M14">
    <cfRule type="expression" dxfId="20" priority="34">
      <formula>OR(R14=TRUE,R15=TRUE,T14=TRUE,T15=TRUE,V13=TRUE,V15=TRUE)</formula>
    </cfRule>
  </conditionalFormatting>
  <conditionalFormatting sqref="M16">
    <cfRule type="cellIs" dxfId="19" priority="13" operator="equal">
      <formula>""</formula>
    </cfRule>
  </conditionalFormatting>
  <conditionalFormatting sqref="N14:O14">
    <cfRule type="expression" dxfId="18" priority="33">
      <formula>OR(T14=TRUE,T15=TRUE,V13=TRUE,V15=TRUE,X13=TRUE,X15=TRUE)</formula>
    </cfRule>
  </conditionalFormatting>
  <conditionalFormatting sqref="N17:O18 Q17:Q18 S17:S18 X17:X18 Z17:Z18">
    <cfRule type="cellIs" dxfId="17" priority="4" operator="equal">
      <formula>""</formula>
    </cfRule>
  </conditionalFormatting>
  <conditionalFormatting sqref="O16">
    <cfRule type="cellIs" dxfId="16" priority="12" operator="equal">
      <formula>""</formula>
    </cfRule>
  </conditionalFormatting>
  <conditionalFormatting sqref="Q14:Q15">
    <cfRule type="expression" dxfId="15" priority="26">
      <formula>P14=TRUE</formula>
    </cfRule>
  </conditionalFormatting>
  <conditionalFormatting sqref="Q12:U13">
    <cfRule type="expression" dxfId="14" priority="28">
      <formula>P12=TRUE</formula>
    </cfRule>
  </conditionalFormatting>
  <conditionalFormatting sqref="S14:S15">
    <cfRule type="expression" dxfId="13" priority="24">
      <formula>R14=TRUE</formula>
    </cfRule>
  </conditionalFormatting>
  <conditionalFormatting sqref="S27:X27">
    <cfRule type="expression" dxfId="12" priority="32">
      <formula>AND($O$27=TRUE,S27="")</formula>
    </cfRule>
  </conditionalFormatting>
  <conditionalFormatting sqref="T16">
    <cfRule type="cellIs" dxfId="11" priority="11" operator="equal">
      <formula>""</formula>
    </cfRule>
  </conditionalFormatting>
  <conditionalFormatting sqref="U14:U15">
    <cfRule type="expression" dxfId="10" priority="22">
      <formula>T14=TRUE</formula>
    </cfRule>
  </conditionalFormatting>
  <conditionalFormatting sqref="V16">
    <cfRule type="cellIs" dxfId="9" priority="10" operator="equal">
      <formula>""</formula>
    </cfRule>
  </conditionalFormatting>
  <conditionalFormatting sqref="W11:AA15">
    <cfRule type="expression" dxfId="8" priority="2">
      <formula>V11=TRUE</formula>
    </cfRule>
  </conditionalFormatting>
  <conditionalFormatting sqref="Z16:AA16">
    <cfRule type="cellIs" dxfId="7" priority="9" operator="equal">
      <formula>""</formula>
    </cfRule>
  </conditionalFormatting>
  <conditionalFormatting sqref="AC16">
    <cfRule type="cellIs" dxfId="6" priority="8" operator="equal">
      <formula>""</formula>
    </cfRule>
  </conditionalFormatting>
  <conditionalFormatting sqref="AE16">
    <cfRule type="cellIs" dxfId="5" priority="7" operator="equal">
      <formula>""</formula>
    </cfRule>
  </conditionalFormatting>
  <conditionalFormatting sqref="AF14:AF15">
    <cfRule type="expression" dxfId="4" priority="15">
      <formula>AE14=TRUE</formula>
    </cfRule>
  </conditionalFormatting>
  <conditionalFormatting sqref="AF12:AH13">
    <cfRule type="expression" dxfId="3" priority="18">
      <formula>AE12=TRUE</formula>
    </cfRule>
  </conditionalFormatting>
  <conditionalFormatting sqref="AJ16">
    <cfRule type="cellIs" dxfId="2" priority="6" operator="equal">
      <formula>""</formula>
    </cfRule>
  </conditionalFormatting>
  <conditionalFormatting sqref="AJ13:AL13">
    <cfRule type="expression" dxfId="1" priority="16">
      <formula>AI13=TRUE</formula>
    </cfRule>
  </conditionalFormatting>
  <conditionalFormatting sqref="AL16">
    <cfRule type="cellIs" dxfId="0" priority="5" operator="equal">
      <formula>""</formula>
    </cfRule>
  </conditionalFormatting>
  <dataValidations count="1">
    <dataValidation type="list" allowBlank="1" showInputMessage="1" showErrorMessage="1" sqref="D43 X16 H16 L17:L18" xr:uid="{00000000-0002-0000-0100-000000000000}">
      <formula1>"平成,令和,西暦"</formula1>
    </dataValidation>
  </dataValidations>
  <pageMargins left="0.78740157480314965" right="0.39370078740157483" top="0.39370078740157483" bottom="0.39370078740157483" header="0.31496062992125984" footer="0.31496062992125984"/>
  <pageSetup paperSize="9" scale="6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0</xdr:colOff>
                    <xdr:row>10</xdr:row>
                    <xdr:rowOff>142875</xdr:rowOff>
                  </from>
                  <to>
                    <xdr:col>10</xdr:col>
                    <xdr:colOff>0</xdr:colOff>
                    <xdr:row>12</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0</xdr:colOff>
                    <xdr:row>11</xdr:row>
                    <xdr:rowOff>142875</xdr:rowOff>
                  </from>
                  <to>
                    <xdr:col>10</xdr:col>
                    <xdr:colOff>0</xdr:colOff>
                    <xdr:row>13</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14</xdr:col>
                    <xdr:colOff>180975</xdr:colOff>
                    <xdr:row>10</xdr:row>
                    <xdr:rowOff>142875</xdr:rowOff>
                  </from>
                  <to>
                    <xdr:col>15</xdr:col>
                    <xdr:colOff>171450</xdr:colOff>
                    <xdr:row>12</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14</xdr:col>
                    <xdr:colOff>180975</xdr:colOff>
                    <xdr:row>11</xdr:row>
                    <xdr:rowOff>142875</xdr:rowOff>
                  </from>
                  <to>
                    <xdr:col>15</xdr:col>
                    <xdr:colOff>171450</xdr:colOff>
                    <xdr:row>13</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14</xdr:col>
                    <xdr:colOff>180975</xdr:colOff>
                    <xdr:row>12</xdr:row>
                    <xdr:rowOff>133350</xdr:rowOff>
                  </from>
                  <to>
                    <xdr:col>16</xdr:col>
                    <xdr:colOff>0</xdr:colOff>
                    <xdr:row>14</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14</xdr:col>
                    <xdr:colOff>180975</xdr:colOff>
                    <xdr:row>13</xdr:row>
                    <xdr:rowOff>123825</xdr:rowOff>
                  </from>
                  <to>
                    <xdr:col>16</xdr:col>
                    <xdr:colOff>0</xdr:colOff>
                    <xdr:row>15</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16</xdr:col>
                    <xdr:colOff>180975</xdr:colOff>
                    <xdr:row>12</xdr:row>
                    <xdr:rowOff>133350</xdr:rowOff>
                  </from>
                  <to>
                    <xdr:col>17</xdr:col>
                    <xdr:colOff>171450</xdr:colOff>
                    <xdr:row>14</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16</xdr:col>
                    <xdr:colOff>180975</xdr:colOff>
                    <xdr:row>13</xdr:row>
                    <xdr:rowOff>123825</xdr:rowOff>
                  </from>
                  <to>
                    <xdr:col>17</xdr:col>
                    <xdr:colOff>171450</xdr:colOff>
                    <xdr:row>15</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18</xdr:col>
                    <xdr:colOff>180975</xdr:colOff>
                    <xdr:row>12</xdr:row>
                    <xdr:rowOff>133350</xdr:rowOff>
                  </from>
                  <to>
                    <xdr:col>20</xdr:col>
                    <xdr:colOff>0</xdr:colOff>
                    <xdr:row>14</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18</xdr:col>
                    <xdr:colOff>180975</xdr:colOff>
                    <xdr:row>13</xdr:row>
                    <xdr:rowOff>123825</xdr:rowOff>
                  </from>
                  <to>
                    <xdr:col>20</xdr:col>
                    <xdr:colOff>0</xdr:colOff>
                    <xdr:row>15</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20</xdr:col>
                    <xdr:colOff>180975</xdr:colOff>
                    <xdr:row>10</xdr:row>
                    <xdr:rowOff>133350</xdr:rowOff>
                  </from>
                  <to>
                    <xdr:col>22</xdr:col>
                    <xdr:colOff>0</xdr:colOff>
                    <xdr:row>12</xdr:row>
                    <xdr:rowOff>9525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20</xdr:col>
                    <xdr:colOff>180975</xdr:colOff>
                    <xdr:row>11</xdr:row>
                    <xdr:rowOff>133350</xdr:rowOff>
                  </from>
                  <to>
                    <xdr:col>22</xdr:col>
                    <xdr:colOff>0</xdr:colOff>
                    <xdr:row>13</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20</xdr:col>
                    <xdr:colOff>180975</xdr:colOff>
                    <xdr:row>12</xdr:row>
                    <xdr:rowOff>133350</xdr:rowOff>
                  </from>
                  <to>
                    <xdr:col>22</xdr:col>
                    <xdr:colOff>0</xdr:colOff>
                    <xdr:row>14</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20</xdr:col>
                    <xdr:colOff>180975</xdr:colOff>
                    <xdr:row>13</xdr:row>
                    <xdr:rowOff>123825</xdr:rowOff>
                  </from>
                  <to>
                    <xdr:col>22</xdr:col>
                    <xdr:colOff>0</xdr:colOff>
                    <xdr:row>15</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29</xdr:col>
                    <xdr:colOff>180975</xdr:colOff>
                    <xdr:row>10</xdr:row>
                    <xdr:rowOff>133350</xdr:rowOff>
                  </from>
                  <to>
                    <xdr:col>31</xdr:col>
                    <xdr:colOff>0</xdr:colOff>
                    <xdr:row>12</xdr:row>
                    <xdr:rowOff>9525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30</xdr:col>
                    <xdr:colOff>0</xdr:colOff>
                    <xdr:row>11</xdr:row>
                    <xdr:rowOff>142875</xdr:rowOff>
                  </from>
                  <to>
                    <xdr:col>31</xdr:col>
                    <xdr:colOff>0</xdr:colOff>
                    <xdr:row>13</xdr:row>
                    <xdr:rowOff>9525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34</xdr:col>
                    <xdr:colOff>0</xdr:colOff>
                    <xdr:row>11</xdr:row>
                    <xdr:rowOff>142875</xdr:rowOff>
                  </from>
                  <to>
                    <xdr:col>35</xdr:col>
                    <xdr:colOff>0</xdr:colOff>
                    <xdr:row>13</xdr:row>
                    <xdr:rowOff>9525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29</xdr:col>
                    <xdr:colOff>180975</xdr:colOff>
                    <xdr:row>12</xdr:row>
                    <xdr:rowOff>133350</xdr:rowOff>
                  </from>
                  <to>
                    <xdr:col>31</xdr:col>
                    <xdr:colOff>0</xdr:colOff>
                    <xdr:row>14</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29</xdr:col>
                    <xdr:colOff>180975</xdr:colOff>
                    <xdr:row>13</xdr:row>
                    <xdr:rowOff>133350</xdr:rowOff>
                  </from>
                  <to>
                    <xdr:col>31</xdr:col>
                    <xdr:colOff>0</xdr:colOff>
                    <xdr:row>15</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34</xdr:col>
                    <xdr:colOff>0</xdr:colOff>
                    <xdr:row>13</xdr:row>
                    <xdr:rowOff>133350</xdr:rowOff>
                  </from>
                  <to>
                    <xdr:col>35</xdr:col>
                    <xdr:colOff>0</xdr:colOff>
                    <xdr:row>15</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14</xdr:col>
                    <xdr:colOff>0</xdr:colOff>
                    <xdr:row>25</xdr:row>
                    <xdr:rowOff>104775</xdr:rowOff>
                  </from>
                  <to>
                    <xdr:col>15</xdr:col>
                    <xdr:colOff>0</xdr:colOff>
                    <xdr:row>27</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27</xdr:col>
                    <xdr:colOff>0</xdr:colOff>
                    <xdr:row>25</xdr:row>
                    <xdr:rowOff>104775</xdr:rowOff>
                  </from>
                  <to>
                    <xdr:col>28</xdr:col>
                    <xdr:colOff>0</xdr:colOff>
                    <xdr:row>27</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7</xdr:col>
                    <xdr:colOff>0</xdr:colOff>
                    <xdr:row>57</xdr:row>
                    <xdr:rowOff>9525</xdr:rowOff>
                  </from>
                  <to>
                    <xdr:col>8</xdr:col>
                    <xdr:colOff>0</xdr:colOff>
                    <xdr:row>58</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7</xdr:col>
                    <xdr:colOff>0</xdr:colOff>
                    <xdr:row>58</xdr:row>
                    <xdr:rowOff>0</xdr:rowOff>
                  </from>
                  <to>
                    <xdr:col>8</xdr:col>
                    <xdr:colOff>0</xdr:colOff>
                    <xdr:row>58</xdr:row>
                    <xdr:rowOff>180975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11</xdr:col>
                    <xdr:colOff>180975</xdr:colOff>
                    <xdr:row>57</xdr:row>
                    <xdr:rowOff>9525</xdr:rowOff>
                  </from>
                  <to>
                    <xdr:col>13</xdr:col>
                    <xdr:colOff>0</xdr:colOff>
                    <xdr:row>58</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11</xdr:col>
                    <xdr:colOff>180975</xdr:colOff>
                    <xdr:row>58</xdr:row>
                    <xdr:rowOff>0</xdr:rowOff>
                  </from>
                  <to>
                    <xdr:col>13</xdr:col>
                    <xdr:colOff>0</xdr:colOff>
                    <xdr:row>58</xdr:row>
                    <xdr:rowOff>180975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16</xdr:col>
                    <xdr:colOff>0</xdr:colOff>
                    <xdr:row>57</xdr:row>
                    <xdr:rowOff>9525</xdr:rowOff>
                  </from>
                  <to>
                    <xdr:col>17</xdr:col>
                    <xdr:colOff>0</xdr:colOff>
                    <xdr:row>58</xdr:row>
                    <xdr:rowOff>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9</xdr:col>
                    <xdr:colOff>0</xdr:colOff>
                    <xdr:row>10</xdr:row>
                    <xdr:rowOff>142875</xdr:rowOff>
                  </from>
                  <to>
                    <xdr:col>10</xdr:col>
                    <xdr:colOff>0</xdr:colOff>
                    <xdr:row>12</xdr:row>
                    <xdr:rowOff>9525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9</xdr:col>
                    <xdr:colOff>0</xdr:colOff>
                    <xdr:row>11</xdr:row>
                    <xdr:rowOff>142875</xdr:rowOff>
                  </from>
                  <to>
                    <xdr:col>10</xdr:col>
                    <xdr:colOff>0</xdr:colOff>
                    <xdr:row>13</xdr:row>
                    <xdr:rowOff>9525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15</xdr:col>
                    <xdr:colOff>0</xdr:colOff>
                    <xdr:row>10</xdr:row>
                    <xdr:rowOff>142875</xdr:rowOff>
                  </from>
                  <to>
                    <xdr:col>15</xdr:col>
                    <xdr:colOff>171450</xdr:colOff>
                    <xdr:row>12</xdr:row>
                    <xdr:rowOff>9525</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15</xdr:col>
                    <xdr:colOff>0</xdr:colOff>
                    <xdr:row>11</xdr:row>
                    <xdr:rowOff>142875</xdr:rowOff>
                  </from>
                  <to>
                    <xdr:col>15</xdr:col>
                    <xdr:colOff>171450</xdr:colOff>
                    <xdr:row>13</xdr:row>
                    <xdr:rowOff>9525</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14</xdr:col>
                    <xdr:colOff>180975</xdr:colOff>
                    <xdr:row>12</xdr:row>
                    <xdr:rowOff>133350</xdr:rowOff>
                  </from>
                  <to>
                    <xdr:col>16</xdr:col>
                    <xdr:colOff>0</xdr:colOff>
                    <xdr:row>14</xdr:row>
                    <xdr:rowOff>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14</xdr:col>
                    <xdr:colOff>180975</xdr:colOff>
                    <xdr:row>13</xdr:row>
                    <xdr:rowOff>123825</xdr:rowOff>
                  </from>
                  <to>
                    <xdr:col>16</xdr:col>
                    <xdr:colOff>0</xdr:colOff>
                    <xdr:row>15</xdr:row>
                    <xdr:rowOff>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16</xdr:col>
                    <xdr:colOff>180975</xdr:colOff>
                    <xdr:row>12</xdr:row>
                    <xdr:rowOff>133350</xdr:rowOff>
                  </from>
                  <to>
                    <xdr:col>17</xdr:col>
                    <xdr:colOff>171450</xdr:colOff>
                    <xdr:row>14</xdr:row>
                    <xdr:rowOff>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16</xdr:col>
                    <xdr:colOff>180975</xdr:colOff>
                    <xdr:row>13</xdr:row>
                    <xdr:rowOff>123825</xdr:rowOff>
                  </from>
                  <to>
                    <xdr:col>17</xdr:col>
                    <xdr:colOff>171450</xdr:colOff>
                    <xdr:row>15</xdr:row>
                    <xdr:rowOff>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19</xdr:col>
                    <xdr:colOff>0</xdr:colOff>
                    <xdr:row>12</xdr:row>
                    <xdr:rowOff>133350</xdr:rowOff>
                  </from>
                  <to>
                    <xdr:col>20</xdr:col>
                    <xdr:colOff>0</xdr:colOff>
                    <xdr:row>14</xdr:row>
                    <xdr:rowOff>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19</xdr:col>
                    <xdr:colOff>0</xdr:colOff>
                    <xdr:row>13</xdr:row>
                    <xdr:rowOff>123825</xdr:rowOff>
                  </from>
                  <to>
                    <xdr:col>20</xdr:col>
                    <xdr:colOff>0</xdr:colOff>
                    <xdr:row>15</xdr:row>
                    <xdr:rowOff>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20</xdr:col>
                    <xdr:colOff>171450</xdr:colOff>
                    <xdr:row>9</xdr:row>
                    <xdr:rowOff>133350</xdr:rowOff>
                  </from>
                  <to>
                    <xdr:col>21</xdr:col>
                    <xdr:colOff>171450</xdr:colOff>
                    <xdr:row>11</xdr:row>
                    <xdr:rowOff>9525</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20</xdr:col>
                    <xdr:colOff>171450</xdr:colOff>
                    <xdr:row>10</xdr:row>
                    <xdr:rowOff>133350</xdr:rowOff>
                  </from>
                  <to>
                    <xdr:col>21</xdr:col>
                    <xdr:colOff>171450</xdr:colOff>
                    <xdr:row>12</xdr:row>
                    <xdr:rowOff>9525</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20</xdr:col>
                    <xdr:colOff>171450</xdr:colOff>
                    <xdr:row>11</xdr:row>
                    <xdr:rowOff>142875</xdr:rowOff>
                  </from>
                  <to>
                    <xdr:col>21</xdr:col>
                    <xdr:colOff>171450</xdr:colOff>
                    <xdr:row>13</xdr:row>
                    <xdr:rowOff>9525</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20</xdr:col>
                    <xdr:colOff>171450</xdr:colOff>
                    <xdr:row>13</xdr:row>
                    <xdr:rowOff>123825</xdr:rowOff>
                  </from>
                  <to>
                    <xdr:col>21</xdr:col>
                    <xdr:colOff>171450</xdr:colOff>
                    <xdr:row>15</xdr:row>
                    <xdr:rowOff>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29</xdr:col>
                    <xdr:colOff>180975</xdr:colOff>
                    <xdr:row>10</xdr:row>
                    <xdr:rowOff>133350</xdr:rowOff>
                  </from>
                  <to>
                    <xdr:col>31</xdr:col>
                    <xdr:colOff>0</xdr:colOff>
                    <xdr:row>12</xdr:row>
                    <xdr:rowOff>9525</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30</xdr:col>
                    <xdr:colOff>0</xdr:colOff>
                    <xdr:row>11</xdr:row>
                    <xdr:rowOff>142875</xdr:rowOff>
                  </from>
                  <to>
                    <xdr:col>31</xdr:col>
                    <xdr:colOff>0</xdr:colOff>
                    <xdr:row>13</xdr:row>
                    <xdr:rowOff>9525</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34</xdr:col>
                    <xdr:colOff>0</xdr:colOff>
                    <xdr:row>11</xdr:row>
                    <xdr:rowOff>142875</xdr:rowOff>
                  </from>
                  <to>
                    <xdr:col>35</xdr:col>
                    <xdr:colOff>0</xdr:colOff>
                    <xdr:row>13</xdr:row>
                    <xdr:rowOff>9525</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29</xdr:col>
                    <xdr:colOff>180975</xdr:colOff>
                    <xdr:row>13</xdr:row>
                    <xdr:rowOff>133350</xdr:rowOff>
                  </from>
                  <to>
                    <xdr:col>31</xdr:col>
                    <xdr:colOff>0</xdr:colOff>
                    <xdr:row>15</xdr:row>
                    <xdr:rowOff>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30</xdr:col>
                    <xdr:colOff>0</xdr:colOff>
                    <xdr:row>12</xdr:row>
                    <xdr:rowOff>133350</xdr:rowOff>
                  </from>
                  <to>
                    <xdr:col>31</xdr:col>
                    <xdr:colOff>0</xdr:colOff>
                    <xdr:row>14</xdr:row>
                    <xdr:rowOff>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14</xdr:col>
                    <xdr:colOff>0</xdr:colOff>
                    <xdr:row>25</xdr:row>
                    <xdr:rowOff>104775</xdr:rowOff>
                  </from>
                  <to>
                    <xdr:col>15</xdr:col>
                    <xdr:colOff>0</xdr:colOff>
                    <xdr:row>27</xdr:row>
                    <xdr:rowOff>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27</xdr:col>
                    <xdr:colOff>0</xdr:colOff>
                    <xdr:row>25</xdr:row>
                    <xdr:rowOff>104775</xdr:rowOff>
                  </from>
                  <to>
                    <xdr:col>28</xdr:col>
                    <xdr:colOff>0</xdr:colOff>
                    <xdr:row>27</xdr:row>
                    <xdr:rowOff>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20</xdr:col>
                    <xdr:colOff>171450</xdr:colOff>
                    <xdr:row>12</xdr:row>
                    <xdr:rowOff>133350</xdr:rowOff>
                  </from>
                  <to>
                    <xdr:col>21</xdr:col>
                    <xdr:colOff>171450</xdr:colOff>
                    <xdr:row>14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08"/>
  <sheetViews>
    <sheetView showGridLines="0" zoomScaleNormal="100" workbookViewId="0">
      <pane ySplit="6" topLeftCell="A7" activePane="bottomLeft" state="frozen"/>
      <selection pane="bottomLeft" activeCell="E29" sqref="E29"/>
    </sheetView>
  </sheetViews>
  <sheetFormatPr defaultRowHeight="12"/>
  <cols>
    <col min="1" max="1" width="4.42578125" bestFit="1" customWidth="1"/>
    <col min="2" max="2" width="12.7109375" style="66" customWidth="1"/>
    <col min="3" max="3" width="12.7109375" style="67" customWidth="1"/>
    <col min="4" max="4" width="12.7109375" style="66" customWidth="1"/>
    <col min="5" max="7" width="12.7109375" style="67" customWidth="1"/>
    <col min="8" max="27" width="4.7109375" customWidth="1"/>
  </cols>
  <sheetData>
    <row r="1" spans="1:27" ht="20.25" thickBot="1">
      <c r="A1" s="72" t="s">
        <v>173</v>
      </c>
      <c r="E1" s="73" t="s">
        <v>174</v>
      </c>
      <c r="F1" s="354" t="str">
        <f>IF(+施設使用願!H19="","",施設使用願!H19)</f>
        <v/>
      </c>
      <c r="G1" s="354"/>
      <c r="H1" s="354"/>
      <c r="I1" s="354"/>
      <c r="J1" s="354"/>
      <c r="K1" s="354"/>
      <c r="L1" s="354"/>
      <c r="M1" s="354"/>
      <c r="N1" s="67"/>
      <c r="O1" s="353" t="s">
        <v>70</v>
      </c>
      <c r="P1" s="353"/>
      <c r="Q1" s="365" t="str">
        <f>IF(+施設使用願!E49="","",施設使用願!E49)</f>
        <v/>
      </c>
      <c r="R1" s="365"/>
      <c r="S1" s="365"/>
      <c r="T1" s="365"/>
      <c r="U1" s="74"/>
      <c r="V1" s="366" t="s">
        <v>181</v>
      </c>
      <c r="W1" s="366"/>
      <c r="X1" s="367" t="str">
        <f>+IF(施設使用願!F43="","",DATE(施設使用願!AN43,施設使用願!I43,施設使用願!L43))</f>
        <v/>
      </c>
      <c r="Y1" s="367"/>
      <c r="Z1" s="367"/>
      <c r="AA1" s="367"/>
    </row>
    <row r="3" spans="1:27" s="65" customFormat="1" ht="24" customHeight="1">
      <c r="A3" s="349" t="s">
        <v>156</v>
      </c>
      <c r="B3" s="68" t="s">
        <v>157</v>
      </c>
      <c r="C3" s="69" t="s">
        <v>158</v>
      </c>
      <c r="D3" s="71" t="s">
        <v>159</v>
      </c>
      <c r="E3" s="69" t="s">
        <v>160</v>
      </c>
      <c r="F3" s="69" t="s">
        <v>161</v>
      </c>
      <c r="G3" s="69" t="s">
        <v>162</v>
      </c>
      <c r="H3" s="355" t="s">
        <v>9</v>
      </c>
      <c r="I3" s="363" t="s">
        <v>10</v>
      </c>
      <c r="J3" s="363" t="s">
        <v>8</v>
      </c>
      <c r="K3" s="363" t="s">
        <v>11</v>
      </c>
      <c r="L3" s="361" t="s">
        <v>163</v>
      </c>
      <c r="M3" s="361"/>
      <c r="N3" s="361"/>
      <c r="O3" s="361"/>
      <c r="P3" s="361"/>
      <c r="Q3" s="362"/>
      <c r="R3" s="349" t="s">
        <v>16</v>
      </c>
      <c r="S3" s="349"/>
      <c r="T3" s="349"/>
      <c r="U3" s="349"/>
      <c r="V3" s="349"/>
      <c r="W3" s="370" t="s">
        <v>176</v>
      </c>
      <c r="X3" s="372" t="s">
        <v>179</v>
      </c>
      <c r="Y3" s="372"/>
      <c r="Z3" s="373" t="s">
        <v>180</v>
      </c>
      <c r="AA3" s="374"/>
    </row>
    <row r="4" spans="1:27" s="65" customFormat="1" ht="75.75" customHeight="1">
      <c r="A4" s="349"/>
      <c r="B4" s="68" t="s">
        <v>171</v>
      </c>
      <c r="C4" s="70" t="s">
        <v>169</v>
      </c>
      <c r="D4" s="68" t="s">
        <v>171</v>
      </c>
      <c r="E4" s="70" t="s">
        <v>169</v>
      </c>
      <c r="F4" s="357" t="s">
        <v>169</v>
      </c>
      <c r="G4" s="357" t="s">
        <v>169</v>
      </c>
      <c r="H4" s="355"/>
      <c r="I4" s="363"/>
      <c r="J4" s="363"/>
      <c r="K4" s="363"/>
      <c r="L4" s="361"/>
      <c r="M4" s="361"/>
      <c r="N4" s="361"/>
      <c r="O4" s="361"/>
      <c r="P4" s="361"/>
      <c r="Q4" s="362"/>
      <c r="R4" s="355" t="s">
        <v>164</v>
      </c>
      <c r="S4" s="363" t="s">
        <v>165</v>
      </c>
      <c r="T4" s="363" t="s">
        <v>166</v>
      </c>
      <c r="U4" s="363" t="s">
        <v>137</v>
      </c>
      <c r="V4" s="359" t="s">
        <v>167</v>
      </c>
      <c r="W4" s="370"/>
      <c r="X4" s="351" t="s">
        <v>177</v>
      </c>
      <c r="Y4" s="351" t="s">
        <v>178</v>
      </c>
      <c r="Z4" s="351" t="s">
        <v>177</v>
      </c>
      <c r="AA4" s="368" t="s">
        <v>178</v>
      </c>
    </row>
    <row r="5" spans="1:27" s="65" customFormat="1" ht="12.75" thickBot="1">
      <c r="A5" s="350"/>
      <c r="B5" s="350" t="s">
        <v>168</v>
      </c>
      <c r="C5" s="350"/>
      <c r="D5" s="350"/>
      <c r="E5" s="350"/>
      <c r="F5" s="358"/>
      <c r="G5" s="358"/>
      <c r="H5" s="356"/>
      <c r="I5" s="364"/>
      <c r="J5" s="364"/>
      <c r="K5" s="364"/>
      <c r="L5" s="95">
        <v>1</v>
      </c>
      <c r="M5" s="95">
        <v>2</v>
      </c>
      <c r="N5" s="95">
        <v>3</v>
      </c>
      <c r="O5" s="95">
        <v>4</v>
      </c>
      <c r="P5" s="95">
        <v>5</v>
      </c>
      <c r="Q5" s="96">
        <v>6</v>
      </c>
      <c r="R5" s="356"/>
      <c r="S5" s="364"/>
      <c r="T5" s="364"/>
      <c r="U5" s="364"/>
      <c r="V5" s="360"/>
      <c r="W5" s="371"/>
      <c r="X5" s="352"/>
      <c r="Y5" s="352"/>
      <c r="Z5" s="352"/>
      <c r="AA5" s="369"/>
    </row>
    <row r="6" spans="1:27" ht="20.100000000000001" customHeight="1" thickBot="1">
      <c r="A6" s="103" t="s">
        <v>170</v>
      </c>
      <c r="B6" s="104">
        <v>44189</v>
      </c>
      <c r="C6" s="105">
        <v>0.35416666666666669</v>
      </c>
      <c r="D6" s="104">
        <v>44189</v>
      </c>
      <c r="E6" s="105">
        <v>0.66666666666666663</v>
      </c>
      <c r="F6" s="105">
        <v>0.375</v>
      </c>
      <c r="G6" s="105">
        <v>0.64583333333333337</v>
      </c>
      <c r="H6" s="106" t="s">
        <v>172</v>
      </c>
      <c r="I6" s="107"/>
      <c r="J6" s="107"/>
      <c r="K6" s="107"/>
      <c r="L6" s="107"/>
      <c r="M6" s="107"/>
      <c r="N6" s="107"/>
      <c r="O6" s="107"/>
      <c r="P6" s="107"/>
      <c r="Q6" s="108"/>
      <c r="R6" s="106"/>
      <c r="S6" s="107"/>
      <c r="T6" s="107"/>
      <c r="U6" s="107"/>
      <c r="V6" s="108"/>
      <c r="W6" s="106" t="s">
        <v>172</v>
      </c>
      <c r="X6" s="107"/>
      <c r="Y6" s="107"/>
      <c r="Z6" s="107" t="s">
        <v>172</v>
      </c>
      <c r="AA6" s="109"/>
    </row>
    <row r="7" spans="1:27" ht="20.100000000000001" customHeight="1">
      <c r="A7" s="97" t="str">
        <f>+IF(B7="","",ROW()-6)</f>
        <v/>
      </c>
      <c r="B7" s="98"/>
      <c r="C7" s="99"/>
      <c r="D7" s="98"/>
      <c r="E7" s="99"/>
      <c r="F7" s="99"/>
      <c r="G7" s="99"/>
      <c r="H7" s="100"/>
      <c r="I7" s="101"/>
      <c r="J7" s="101"/>
      <c r="K7" s="101"/>
      <c r="L7" s="101"/>
      <c r="M7" s="101"/>
      <c r="N7" s="101"/>
      <c r="O7" s="101"/>
      <c r="P7" s="101"/>
      <c r="Q7" s="102"/>
      <c r="R7" s="100"/>
      <c r="S7" s="101"/>
      <c r="T7" s="101"/>
      <c r="U7" s="101"/>
      <c r="V7" s="102"/>
      <c r="W7" s="100"/>
      <c r="X7" s="101"/>
      <c r="Y7" s="101"/>
      <c r="Z7" s="101"/>
      <c r="AA7" s="101"/>
    </row>
    <row r="8" spans="1:27" ht="20.100000000000001" customHeight="1">
      <c r="A8" s="83" t="str">
        <f t="shared" ref="A8:A27" si="0">+IF(B8="","",ROW()-6)</f>
        <v/>
      </c>
      <c r="B8" s="84"/>
      <c r="C8" s="85"/>
      <c r="D8" s="84"/>
      <c r="E8" s="85"/>
      <c r="F8" s="85"/>
      <c r="G8" s="85"/>
      <c r="H8" s="86"/>
      <c r="I8" s="87"/>
      <c r="J8" s="87"/>
      <c r="K8" s="87"/>
      <c r="L8" s="87"/>
      <c r="M8" s="87"/>
      <c r="N8" s="87"/>
      <c r="O8" s="87"/>
      <c r="P8" s="87"/>
      <c r="Q8" s="88"/>
      <c r="R8" s="86"/>
      <c r="S8" s="87"/>
      <c r="T8" s="87"/>
      <c r="U8" s="87"/>
      <c r="V8" s="88"/>
      <c r="W8" s="86"/>
      <c r="X8" s="87"/>
      <c r="Y8" s="87"/>
      <c r="Z8" s="87"/>
      <c r="AA8" s="87"/>
    </row>
    <row r="9" spans="1:27" ht="20.100000000000001" customHeight="1">
      <c r="A9" s="83" t="str">
        <f t="shared" si="0"/>
        <v/>
      </c>
      <c r="B9" s="84"/>
      <c r="C9" s="85"/>
      <c r="D9" s="84"/>
      <c r="E9" s="85"/>
      <c r="F9" s="85"/>
      <c r="G9" s="85"/>
      <c r="H9" s="86"/>
      <c r="I9" s="87"/>
      <c r="J9" s="87"/>
      <c r="K9" s="87"/>
      <c r="L9" s="87"/>
      <c r="M9" s="87"/>
      <c r="N9" s="87"/>
      <c r="O9" s="87"/>
      <c r="P9" s="87"/>
      <c r="Q9" s="88"/>
      <c r="R9" s="86"/>
      <c r="S9" s="87"/>
      <c r="T9" s="87"/>
      <c r="U9" s="87"/>
      <c r="V9" s="88"/>
      <c r="W9" s="86"/>
      <c r="X9" s="87"/>
      <c r="Y9" s="87"/>
      <c r="Z9" s="87"/>
      <c r="AA9" s="87"/>
    </row>
    <row r="10" spans="1:27" ht="20.100000000000001" customHeight="1">
      <c r="A10" s="83" t="str">
        <f t="shared" si="0"/>
        <v/>
      </c>
      <c r="B10" s="84"/>
      <c r="C10" s="85"/>
      <c r="D10" s="84"/>
      <c r="E10" s="85"/>
      <c r="F10" s="85"/>
      <c r="G10" s="85"/>
      <c r="H10" s="86"/>
      <c r="I10" s="87"/>
      <c r="J10" s="87"/>
      <c r="K10" s="87"/>
      <c r="L10" s="87"/>
      <c r="M10" s="87"/>
      <c r="N10" s="87"/>
      <c r="O10" s="87"/>
      <c r="P10" s="87"/>
      <c r="Q10" s="88"/>
      <c r="R10" s="86"/>
      <c r="S10" s="87"/>
      <c r="T10" s="87"/>
      <c r="U10" s="87"/>
      <c r="V10" s="88"/>
      <c r="W10" s="86"/>
      <c r="X10" s="87"/>
      <c r="Y10" s="87"/>
      <c r="Z10" s="87"/>
      <c r="AA10" s="87"/>
    </row>
    <row r="11" spans="1:27" ht="20.100000000000001" customHeight="1">
      <c r="A11" s="83" t="str">
        <f t="shared" si="0"/>
        <v/>
      </c>
      <c r="B11" s="84"/>
      <c r="C11" s="85"/>
      <c r="D11" s="84"/>
      <c r="E11" s="85"/>
      <c r="F11" s="85"/>
      <c r="G11" s="85"/>
      <c r="H11" s="86"/>
      <c r="I11" s="87"/>
      <c r="J11" s="87"/>
      <c r="K11" s="87"/>
      <c r="L11" s="87"/>
      <c r="M11" s="87"/>
      <c r="N11" s="87"/>
      <c r="O11" s="87"/>
      <c r="P11" s="87"/>
      <c r="Q11" s="88"/>
      <c r="R11" s="86"/>
      <c r="S11" s="87"/>
      <c r="T11" s="87"/>
      <c r="U11" s="87"/>
      <c r="V11" s="88"/>
      <c r="W11" s="86"/>
      <c r="X11" s="87"/>
      <c r="Y11" s="87"/>
      <c r="Z11" s="87"/>
      <c r="AA11" s="87"/>
    </row>
    <row r="12" spans="1:27" ht="20.100000000000001" customHeight="1">
      <c r="A12" s="83" t="str">
        <f t="shared" si="0"/>
        <v/>
      </c>
      <c r="B12" s="84"/>
      <c r="C12" s="85"/>
      <c r="D12" s="84"/>
      <c r="E12" s="85"/>
      <c r="F12" s="85"/>
      <c r="G12" s="85"/>
      <c r="H12" s="86"/>
      <c r="I12" s="87"/>
      <c r="J12" s="87"/>
      <c r="K12" s="87"/>
      <c r="L12" s="87"/>
      <c r="M12" s="87"/>
      <c r="N12" s="87"/>
      <c r="O12" s="87"/>
      <c r="P12" s="87"/>
      <c r="Q12" s="88"/>
      <c r="R12" s="86"/>
      <c r="S12" s="87"/>
      <c r="T12" s="87"/>
      <c r="U12" s="87"/>
      <c r="V12" s="88"/>
      <c r="W12" s="86"/>
      <c r="X12" s="87"/>
      <c r="Y12" s="87"/>
      <c r="Z12" s="87"/>
      <c r="AA12" s="87"/>
    </row>
    <row r="13" spans="1:27" ht="20.100000000000001" customHeight="1">
      <c r="A13" s="83" t="str">
        <f t="shared" si="0"/>
        <v/>
      </c>
      <c r="B13" s="84"/>
      <c r="C13" s="85"/>
      <c r="D13" s="84"/>
      <c r="E13" s="85"/>
      <c r="F13" s="85"/>
      <c r="G13" s="85"/>
      <c r="H13" s="86"/>
      <c r="I13" s="87"/>
      <c r="J13" s="87"/>
      <c r="K13" s="87"/>
      <c r="L13" s="87"/>
      <c r="M13" s="87"/>
      <c r="N13" s="87"/>
      <c r="O13" s="87"/>
      <c r="P13" s="87"/>
      <c r="Q13" s="88"/>
      <c r="R13" s="86"/>
      <c r="S13" s="87"/>
      <c r="T13" s="87"/>
      <c r="U13" s="87"/>
      <c r="V13" s="88"/>
      <c r="W13" s="86"/>
      <c r="X13" s="87"/>
      <c r="Y13" s="87"/>
      <c r="Z13" s="87"/>
      <c r="AA13" s="87"/>
    </row>
    <row r="14" spans="1:27" ht="20.100000000000001" customHeight="1">
      <c r="A14" s="83" t="str">
        <f t="shared" si="0"/>
        <v/>
      </c>
      <c r="B14" s="84"/>
      <c r="C14" s="85"/>
      <c r="D14" s="84"/>
      <c r="E14" s="85"/>
      <c r="F14" s="85"/>
      <c r="G14" s="85"/>
      <c r="H14" s="86"/>
      <c r="I14" s="87"/>
      <c r="J14" s="87"/>
      <c r="K14" s="87"/>
      <c r="L14" s="87"/>
      <c r="M14" s="87"/>
      <c r="N14" s="87"/>
      <c r="O14" s="87"/>
      <c r="P14" s="87"/>
      <c r="Q14" s="88"/>
      <c r="R14" s="86"/>
      <c r="S14" s="87"/>
      <c r="T14" s="87"/>
      <c r="U14" s="87"/>
      <c r="V14" s="88"/>
      <c r="W14" s="86"/>
      <c r="X14" s="87"/>
      <c r="Y14" s="87"/>
      <c r="Z14" s="87"/>
      <c r="AA14" s="87"/>
    </row>
    <row r="15" spans="1:27" ht="20.100000000000001" customHeight="1">
      <c r="A15" s="83" t="str">
        <f t="shared" si="0"/>
        <v/>
      </c>
      <c r="B15" s="84"/>
      <c r="C15" s="85"/>
      <c r="D15" s="84"/>
      <c r="E15" s="85"/>
      <c r="F15" s="85"/>
      <c r="G15" s="85"/>
      <c r="H15" s="86"/>
      <c r="I15" s="87"/>
      <c r="J15" s="87"/>
      <c r="K15" s="87"/>
      <c r="L15" s="87"/>
      <c r="M15" s="87"/>
      <c r="N15" s="87"/>
      <c r="O15" s="87"/>
      <c r="P15" s="87"/>
      <c r="Q15" s="88"/>
      <c r="R15" s="86"/>
      <c r="S15" s="87"/>
      <c r="T15" s="87"/>
      <c r="U15" s="87"/>
      <c r="V15" s="88"/>
      <c r="W15" s="86"/>
      <c r="X15" s="87"/>
      <c r="Y15" s="87"/>
      <c r="Z15" s="87"/>
      <c r="AA15" s="87"/>
    </row>
    <row r="16" spans="1:27" ht="20.100000000000001" customHeight="1">
      <c r="A16" s="83" t="str">
        <f t="shared" si="0"/>
        <v/>
      </c>
      <c r="B16" s="84"/>
      <c r="C16" s="85"/>
      <c r="D16" s="84"/>
      <c r="E16" s="85"/>
      <c r="F16" s="85"/>
      <c r="G16" s="85"/>
      <c r="H16" s="86"/>
      <c r="I16" s="87"/>
      <c r="J16" s="87"/>
      <c r="K16" s="87"/>
      <c r="L16" s="87"/>
      <c r="M16" s="87"/>
      <c r="N16" s="87"/>
      <c r="O16" s="87"/>
      <c r="P16" s="87"/>
      <c r="Q16" s="88"/>
      <c r="R16" s="86"/>
      <c r="S16" s="87"/>
      <c r="T16" s="87"/>
      <c r="U16" s="87"/>
      <c r="V16" s="88"/>
      <c r="W16" s="86"/>
      <c r="X16" s="87"/>
      <c r="Y16" s="87"/>
      <c r="Z16" s="87"/>
      <c r="AA16" s="87"/>
    </row>
    <row r="17" spans="1:27" ht="20.100000000000001" customHeight="1">
      <c r="A17" s="83" t="str">
        <f t="shared" si="0"/>
        <v/>
      </c>
      <c r="B17" s="84"/>
      <c r="C17" s="85"/>
      <c r="D17" s="84"/>
      <c r="E17" s="85"/>
      <c r="F17" s="85"/>
      <c r="G17" s="85"/>
      <c r="H17" s="86"/>
      <c r="I17" s="87"/>
      <c r="J17" s="87"/>
      <c r="K17" s="87"/>
      <c r="L17" s="87"/>
      <c r="M17" s="87"/>
      <c r="N17" s="87"/>
      <c r="O17" s="87"/>
      <c r="P17" s="87"/>
      <c r="Q17" s="88"/>
      <c r="R17" s="86"/>
      <c r="S17" s="87"/>
      <c r="T17" s="87"/>
      <c r="U17" s="87"/>
      <c r="V17" s="88"/>
      <c r="W17" s="86"/>
      <c r="X17" s="87"/>
      <c r="Y17" s="87"/>
      <c r="Z17" s="87"/>
      <c r="AA17" s="87"/>
    </row>
    <row r="18" spans="1:27" ht="20.100000000000001" customHeight="1">
      <c r="A18" s="83" t="str">
        <f t="shared" si="0"/>
        <v/>
      </c>
      <c r="B18" s="84"/>
      <c r="C18" s="85"/>
      <c r="D18" s="84"/>
      <c r="E18" s="85"/>
      <c r="F18" s="85"/>
      <c r="G18" s="85"/>
      <c r="H18" s="86"/>
      <c r="I18" s="87"/>
      <c r="J18" s="87"/>
      <c r="K18" s="87"/>
      <c r="L18" s="87"/>
      <c r="M18" s="87"/>
      <c r="N18" s="87"/>
      <c r="O18" s="87"/>
      <c r="P18" s="87"/>
      <c r="Q18" s="88"/>
      <c r="R18" s="86"/>
      <c r="S18" s="87"/>
      <c r="T18" s="87"/>
      <c r="U18" s="87"/>
      <c r="V18" s="88"/>
      <c r="W18" s="86"/>
      <c r="X18" s="87"/>
      <c r="Y18" s="87"/>
      <c r="Z18" s="87"/>
      <c r="AA18" s="87"/>
    </row>
    <row r="19" spans="1:27" ht="20.100000000000001" customHeight="1">
      <c r="A19" s="83" t="str">
        <f t="shared" si="0"/>
        <v/>
      </c>
      <c r="B19" s="84"/>
      <c r="C19" s="85"/>
      <c r="D19" s="84"/>
      <c r="E19" s="85"/>
      <c r="F19" s="85"/>
      <c r="G19" s="85"/>
      <c r="H19" s="86"/>
      <c r="I19" s="87"/>
      <c r="J19" s="87"/>
      <c r="K19" s="87"/>
      <c r="L19" s="87"/>
      <c r="M19" s="87"/>
      <c r="N19" s="87"/>
      <c r="O19" s="87"/>
      <c r="P19" s="87"/>
      <c r="Q19" s="88"/>
      <c r="R19" s="86"/>
      <c r="S19" s="87"/>
      <c r="T19" s="87"/>
      <c r="U19" s="87"/>
      <c r="V19" s="88"/>
      <c r="W19" s="86"/>
      <c r="X19" s="87"/>
      <c r="Y19" s="87"/>
      <c r="Z19" s="87"/>
      <c r="AA19" s="87"/>
    </row>
    <row r="20" spans="1:27" ht="20.100000000000001" customHeight="1">
      <c r="A20" s="83" t="str">
        <f t="shared" si="0"/>
        <v/>
      </c>
      <c r="B20" s="84"/>
      <c r="C20" s="85"/>
      <c r="D20" s="84"/>
      <c r="E20" s="85"/>
      <c r="F20" s="85"/>
      <c r="G20" s="85"/>
      <c r="H20" s="86"/>
      <c r="I20" s="87"/>
      <c r="J20" s="87"/>
      <c r="K20" s="87"/>
      <c r="L20" s="87"/>
      <c r="M20" s="87"/>
      <c r="N20" s="87"/>
      <c r="O20" s="87"/>
      <c r="P20" s="87"/>
      <c r="Q20" s="88"/>
      <c r="R20" s="86"/>
      <c r="S20" s="87"/>
      <c r="T20" s="87"/>
      <c r="U20" s="87"/>
      <c r="V20" s="88"/>
      <c r="W20" s="86"/>
      <c r="X20" s="87"/>
      <c r="Y20" s="87"/>
      <c r="Z20" s="87"/>
      <c r="AA20" s="87"/>
    </row>
    <row r="21" spans="1:27" ht="20.100000000000001" customHeight="1">
      <c r="A21" s="83" t="str">
        <f t="shared" si="0"/>
        <v/>
      </c>
      <c r="B21" s="84"/>
      <c r="C21" s="85"/>
      <c r="D21" s="84"/>
      <c r="E21" s="85"/>
      <c r="F21" s="85"/>
      <c r="G21" s="85"/>
      <c r="H21" s="86"/>
      <c r="I21" s="87"/>
      <c r="J21" s="87"/>
      <c r="K21" s="87"/>
      <c r="L21" s="87"/>
      <c r="M21" s="87"/>
      <c r="N21" s="87"/>
      <c r="O21" s="87"/>
      <c r="P21" s="87"/>
      <c r="Q21" s="88"/>
      <c r="R21" s="86"/>
      <c r="S21" s="87"/>
      <c r="T21" s="87"/>
      <c r="U21" s="87"/>
      <c r="V21" s="88"/>
      <c r="W21" s="86"/>
      <c r="X21" s="87"/>
      <c r="Y21" s="87"/>
      <c r="Z21" s="87"/>
      <c r="AA21" s="87"/>
    </row>
    <row r="22" spans="1:27" ht="20.100000000000001" customHeight="1">
      <c r="A22" s="83" t="str">
        <f t="shared" si="0"/>
        <v/>
      </c>
      <c r="B22" s="84"/>
      <c r="C22" s="85"/>
      <c r="D22" s="84"/>
      <c r="E22" s="85"/>
      <c r="F22" s="85"/>
      <c r="G22" s="85"/>
      <c r="H22" s="86"/>
      <c r="I22" s="87"/>
      <c r="J22" s="87"/>
      <c r="K22" s="87"/>
      <c r="L22" s="87"/>
      <c r="M22" s="87"/>
      <c r="N22" s="87"/>
      <c r="O22" s="87"/>
      <c r="P22" s="87"/>
      <c r="Q22" s="88"/>
      <c r="R22" s="86"/>
      <c r="S22" s="87"/>
      <c r="T22" s="87"/>
      <c r="U22" s="87"/>
      <c r="V22" s="88"/>
      <c r="W22" s="86"/>
      <c r="X22" s="87"/>
      <c r="Y22" s="87"/>
      <c r="Z22" s="87"/>
      <c r="AA22" s="87"/>
    </row>
    <row r="23" spans="1:27" ht="20.100000000000001" customHeight="1">
      <c r="A23" s="83" t="str">
        <f t="shared" si="0"/>
        <v/>
      </c>
      <c r="B23" s="84"/>
      <c r="C23" s="85"/>
      <c r="D23" s="84"/>
      <c r="E23" s="85"/>
      <c r="F23" s="85"/>
      <c r="G23" s="85"/>
      <c r="H23" s="86"/>
      <c r="I23" s="87"/>
      <c r="J23" s="87"/>
      <c r="K23" s="87"/>
      <c r="L23" s="87"/>
      <c r="M23" s="87"/>
      <c r="N23" s="87"/>
      <c r="O23" s="87"/>
      <c r="P23" s="87"/>
      <c r="Q23" s="88"/>
      <c r="R23" s="86"/>
      <c r="S23" s="87"/>
      <c r="T23" s="87"/>
      <c r="U23" s="87"/>
      <c r="V23" s="88"/>
      <c r="W23" s="86"/>
      <c r="X23" s="87"/>
      <c r="Y23" s="87"/>
      <c r="Z23" s="87"/>
      <c r="AA23" s="87"/>
    </row>
    <row r="24" spans="1:27" ht="20.100000000000001" customHeight="1">
      <c r="A24" s="83" t="str">
        <f t="shared" si="0"/>
        <v/>
      </c>
      <c r="B24" s="84"/>
      <c r="C24" s="85"/>
      <c r="D24" s="84"/>
      <c r="E24" s="85"/>
      <c r="F24" s="85"/>
      <c r="G24" s="85"/>
      <c r="H24" s="86"/>
      <c r="I24" s="87"/>
      <c r="J24" s="87"/>
      <c r="K24" s="87"/>
      <c r="L24" s="87"/>
      <c r="M24" s="87"/>
      <c r="N24" s="87"/>
      <c r="O24" s="87"/>
      <c r="P24" s="87"/>
      <c r="Q24" s="88"/>
      <c r="R24" s="86"/>
      <c r="S24" s="87"/>
      <c r="T24" s="87"/>
      <c r="U24" s="87"/>
      <c r="V24" s="88"/>
      <c r="W24" s="86"/>
      <c r="X24" s="87"/>
      <c r="Y24" s="87"/>
      <c r="Z24" s="87"/>
      <c r="AA24" s="87"/>
    </row>
    <row r="25" spans="1:27" ht="20.100000000000001" customHeight="1">
      <c r="A25" s="83" t="str">
        <f t="shared" si="0"/>
        <v/>
      </c>
      <c r="B25" s="84"/>
      <c r="C25" s="85"/>
      <c r="D25" s="84"/>
      <c r="E25" s="85"/>
      <c r="F25" s="85"/>
      <c r="G25" s="85"/>
      <c r="H25" s="86"/>
      <c r="I25" s="87"/>
      <c r="J25" s="87"/>
      <c r="K25" s="87"/>
      <c r="L25" s="87"/>
      <c r="M25" s="87"/>
      <c r="N25" s="87"/>
      <c r="O25" s="87"/>
      <c r="P25" s="87"/>
      <c r="Q25" s="88"/>
      <c r="R25" s="86"/>
      <c r="S25" s="87"/>
      <c r="T25" s="87"/>
      <c r="U25" s="87"/>
      <c r="V25" s="88"/>
      <c r="W25" s="86"/>
      <c r="X25" s="87"/>
      <c r="Y25" s="87"/>
      <c r="Z25" s="87"/>
      <c r="AA25" s="87"/>
    </row>
    <row r="26" spans="1:27" ht="20.100000000000001" customHeight="1">
      <c r="A26" s="83" t="str">
        <f t="shared" si="0"/>
        <v/>
      </c>
      <c r="B26" s="84"/>
      <c r="C26" s="85"/>
      <c r="D26" s="84"/>
      <c r="E26" s="85"/>
      <c r="F26" s="85"/>
      <c r="G26" s="85"/>
      <c r="H26" s="86"/>
      <c r="I26" s="87"/>
      <c r="J26" s="87"/>
      <c r="K26" s="87"/>
      <c r="L26" s="87"/>
      <c r="M26" s="87"/>
      <c r="N26" s="87"/>
      <c r="O26" s="87"/>
      <c r="P26" s="87"/>
      <c r="Q26" s="88"/>
      <c r="R26" s="86"/>
      <c r="S26" s="87"/>
      <c r="T26" s="87"/>
      <c r="U26" s="87"/>
      <c r="V26" s="88"/>
      <c r="W26" s="86"/>
      <c r="X26" s="87"/>
      <c r="Y26" s="87"/>
      <c r="Z26" s="87"/>
      <c r="AA26" s="87"/>
    </row>
    <row r="27" spans="1:27" ht="20.100000000000001" customHeight="1">
      <c r="A27" s="89" t="str">
        <f t="shared" si="0"/>
        <v/>
      </c>
      <c r="B27" s="90"/>
      <c r="C27" s="91"/>
      <c r="D27" s="90"/>
      <c r="E27" s="91"/>
      <c r="F27" s="91"/>
      <c r="G27" s="91"/>
      <c r="H27" s="92"/>
      <c r="I27" s="93"/>
      <c r="J27" s="93"/>
      <c r="K27" s="93"/>
      <c r="L27" s="93"/>
      <c r="M27" s="93"/>
      <c r="N27" s="93"/>
      <c r="O27" s="93"/>
      <c r="P27" s="93"/>
      <c r="Q27" s="94"/>
      <c r="R27" s="92"/>
      <c r="S27" s="93"/>
      <c r="T27" s="93"/>
      <c r="U27" s="93"/>
      <c r="V27" s="94"/>
      <c r="W27" s="92"/>
      <c r="X27" s="93"/>
      <c r="Y27" s="93"/>
      <c r="Z27" s="93"/>
      <c r="AA27" s="93"/>
    </row>
    <row r="28" spans="1:27" ht="20.100000000000001" customHeight="1"/>
    <row r="29" spans="1:27" ht="20.100000000000001" customHeight="1"/>
    <row r="30" spans="1:27" ht="20.100000000000001" customHeight="1"/>
    <row r="31" spans="1:27" ht="20.100000000000001" customHeight="1"/>
    <row r="32" spans="1:27"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sheetData>
  <mergeCells count="27">
    <mergeCell ref="Q1:T1"/>
    <mergeCell ref="V1:W1"/>
    <mergeCell ref="X1:AA1"/>
    <mergeCell ref="Z4:Z5"/>
    <mergeCell ref="AA4:AA5"/>
    <mergeCell ref="W3:W5"/>
    <mergeCell ref="X3:Y3"/>
    <mergeCell ref="Z3:AA3"/>
    <mergeCell ref="U4:U5"/>
    <mergeCell ref="S4:S5"/>
    <mergeCell ref="T4:T5"/>
    <mergeCell ref="A3:A5"/>
    <mergeCell ref="X4:X5"/>
    <mergeCell ref="Y4:Y5"/>
    <mergeCell ref="O1:P1"/>
    <mergeCell ref="F1:M1"/>
    <mergeCell ref="H3:H5"/>
    <mergeCell ref="B5:E5"/>
    <mergeCell ref="F4:F5"/>
    <mergeCell ref="G4:G5"/>
    <mergeCell ref="V4:V5"/>
    <mergeCell ref="R3:V3"/>
    <mergeCell ref="L3:Q4"/>
    <mergeCell ref="K3:K5"/>
    <mergeCell ref="J3:J5"/>
    <mergeCell ref="I3:I5"/>
    <mergeCell ref="R4:R5"/>
  </mergeCells>
  <phoneticPr fontId="1"/>
  <dataValidations count="1">
    <dataValidation type="list" allowBlank="1" showInputMessage="1" showErrorMessage="1" sqref="H6:AA27" xr:uid="{00000000-0002-0000-0200-000000000000}">
      <formula1>",〇"</formula1>
    </dataValidation>
  </dataValidations>
  <printOptions horizontalCentered="1"/>
  <pageMargins left="0.47244094488188981" right="0.47244094488188981" top="0.94488188976377963" bottom="0.47244094488188981" header="0.31496062992125984" footer="0.31496062992125984"/>
  <pageSetup paperSize="9" scale="87" fitToHeight="0" orientation="landscape" r:id="rId1"/>
  <headerFoot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AP45"/>
  <sheetViews>
    <sheetView showGridLines="0" topLeftCell="A7" zoomScaleNormal="100" workbookViewId="0">
      <selection activeCell="AN24" sqref="AN24"/>
    </sheetView>
  </sheetViews>
  <sheetFormatPr defaultRowHeight="12"/>
  <cols>
    <col min="1" max="38" width="2.7109375" customWidth="1"/>
    <col min="39" max="39" width="8.28515625" bestFit="1" customWidth="1"/>
    <col min="40" max="42" width="9.140625" style="60"/>
  </cols>
  <sheetData>
    <row r="2" spans="2:38" ht="25.5">
      <c r="B2" s="383" t="s">
        <v>93</v>
      </c>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row>
    <row r="3" spans="2:38" ht="7.5" customHeight="1">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row>
    <row r="4" spans="2:38">
      <c r="AE4" s="135" t="str">
        <f ca="1">+施設使用願!D43</f>
        <v>令和</v>
      </c>
      <c r="AF4" s="135"/>
      <c r="AG4" s="53" t="str">
        <f>IF(施設使用願!F43="","",施設使用願!F43)</f>
        <v/>
      </c>
      <c r="AH4" s="53" t="s">
        <v>22</v>
      </c>
      <c r="AI4" s="53" t="str">
        <f>IF(施設使用願!I43="","",施設使用願!I43)</f>
        <v/>
      </c>
      <c r="AJ4" s="53" t="s">
        <v>23</v>
      </c>
      <c r="AK4" s="53" t="str">
        <f>IF(施設使用願!L43="","",施設使用願!L43)</f>
        <v/>
      </c>
      <c r="AL4" s="53" t="s">
        <v>24</v>
      </c>
    </row>
    <row r="5" spans="2:38" ht="7.5" customHeight="1"/>
    <row r="6" spans="2:38" ht="20.100000000000001" customHeight="1">
      <c r="D6" s="390" t="str">
        <f>IF(施設使用願!E47="","",IF(施設使用願!T50="",施設使用願!E47,施設使用願!T50))</f>
        <v/>
      </c>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row>
    <row r="7" spans="2:38" ht="20.100000000000001" customHeight="1">
      <c r="D7" s="62"/>
      <c r="E7" s="391" t="str">
        <f>+IF(施設使用願!T51="",施設使用願!E49 &amp; "　様",施設使用願!T51 &amp;" 様")</f>
        <v>　様</v>
      </c>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row>
    <row r="9" spans="2:38">
      <c r="Z9" s="384" t="s">
        <v>97</v>
      </c>
      <c r="AA9" s="384"/>
      <c r="AB9" s="384"/>
      <c r="AC9" s="384"/>
      <c r="AD9" s="384"/>
      <c r="AE9" s="384"/>
      <c r="AF9" s="384"/>
      <c r="AG9" s="384"/>
      <c r="AH9" s="384"/>
      <c r="AI9" s="384"/>
      <c r="AJ9" s="384"/>
      <c r="AK9" s="384"/>
      <c r="AL9" s="384"/>
    </row>
    <row r="10" spans="2:38">
      <c r="Z10" s="185" t="s">
        <v>199</v>
      </c>
      <c r="AA10" s="185"/>
      <c r="AB10" s="185"/>
      <c r="AC10" s="185"/>
      <c r="AD10" s="185"/>
      <c r="AE10" s="185"/>
      <c r="AF10" s="185"/>
      <c r="AG10" s="185"/>
      <c r="AH10" s="185"/>
      <c r="AI10" s="185"/>
      <c r="AJ10" s="185"/>
      <c r="AK10" s="185"/>
      <c r="AL10" s="185"/>
    </row>
    <row r="11" spans="2:38" ht="14.25">
      <c r="Z11" s="385" t="s">
        <v>200</v>
      </c>
      <c r="AA11" s="385"/>
      <c r="AB11" s="385"/>
      <c r="AC11" s="385"/>
      <c r="AD11" s="385"/>
      <c r="AE11" s="385"/>
      <c r="AF11" s="385"/>
      <c r="AG11" s="385"/>
      <c r="AH11" s="385"/>
      <c r="AI11" s="385"/>
      <c r="AJ11" s="385"/>
      <c r="AK11" s="385"/>
      <c r="AL11" s="385"/>
    </row>
    <row r="12" spans="2:38">
      <c r="Z12" s="386" t="s">
        <v>201</v>
      </c>
      <c r="AA12" s="386"/>
      <c r="AB12" s="386"/>
      <c r="AC12" s="386"/>
      <c r="AD12" s="386"/>
      <c r="AE12" s="386"/>
      <c r="AF12" s="386"/>
      <c r="AG12" s="386"/>
      <c r="AH12" s="386"/>
      <c r="AI12" s="386"/>
      <c r="AJ12" s="386"/>
      <c r="AK12" s="386"/>
      <c r="AL12" s="386"/>
    </row>
    <row r="13" spans="2:38" ht="13.5">
      <c r="Z13" s="378" t="s">
        <v>202</v>
      </c>
      <c r="AA13" s="378"/>
      <c r="AB13" s="378"/>
      <c r="AC13" s="378"/>
      <c r="AD13" s="378"/>
      <c r="AE13" s="378"/>
      <c r="AF13" s="378"/>
      <c r="AG13" s="378"/>
      <c r="AH13" s="378"/>
      <c r="AI13" s="378"/>
      <c r="AJ13" s="378"/>
      <c r="AK13" s="378"/>
      <c r="AL13" s="378"/>
    </row>
    <row r="14" spans="2:38" ht="6" customHeight="1"/>
    <row r="15" spans="2:38" ht="13.5">
      <c r="B15" s="152" t="s">
        <v>98</v>
      </c>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row>
    <row r="16" spans="2:38" ht="13.5">
      <c r="B16" s="152" t="s">
        <v>99</v>
      </c>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row>
    <row r="19" spans="2:38" ht="13.5">
      <c r="B19" s="180" t="s">
        <v>4</v>
      </c>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row>
    <row r="20" spans="2:38" ht="13.5">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row>
    <row r="21" spans="2:38">
      <c r="B21" s="388" t="s">
        <v>101</v>
      </c>
      <c r="C21" s="388"/>
      <c r="D21" s="388"/>
      <c r="E21" s="388"/>
      <c r="F21" s="388"/>
      <c r="G21" s="388"/>
      <c r="H21" s="388"/>
      <c r="I21" s="388"/>
      <c r="J21" s="388"/>
      <c r="K21" s="388"/>
      <c r="L21" s="388" t="s">
        <v>100</v>
      </c>
      <c r="M21" s="388"/>
      <c r="N21" s="388"/>
      <c r="O21" s="388"/>
      <c r="P21" s="388"/>
      <c r="Q21" s="388"/>
      <c r="R21" s="388"/>
      <c r="S21" s="388"/>
      <c r="T21" s="387" t="s">
        <v>112</v>
      </c>
      <c r="U21" s="388"/>
      <c r="V21" s="387" t="s">
        <v>116</v>
      </c>
      <c r="W21" s="388"/>
      <c r="X21" s="388"/>
      <c r="Y21" s="388"/>
      <c r="Z21" s="387" t="s">
        <v>118</v>
      </c>
      <c r="AA21" s="388"/>
      <c r="AB21" s="388"/>
      <c r="AC21" s="388"/>
      <c r="AD21" s="388" t="s">
        <v>113</v>
      </c>
      <c r="AE21" s="388"/>
      <c r="AF21" s="388"/>
      <c r="AG21" s="388"/>
      <c r="AH21" s="388"/>
      <c r="AI21" s="388"/>
      <c r="AJ21" s="388"/>
      <c r="AK21" s="388"/>
      <c r="AL21" s="388"/>
    </row>
    <row r="22" spans="2:38">
      <c r="B22" s="388"/>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row>
    <row r="23" spans="2:38" ht="20.100000000000001" customHeight="1">
      <c r="B23" s="392" t="s">
        <v>103</v>
      </c>
      <c r="C23" s="393"/>
      <c r="D23" s="393"/>
      <c r="E23" s="393"/>
      <c r="F23" s="393"/>
      <c r="G23" s="393"/>
      <c r="H23" s="393"/>
      <c r="I23" s="393"/>
      <c r="J23" s="393"/>
      <c r="K23" s="394"/>
      <c r="L23" s="397" t="s">
        <v>104</v>
      </c>
      <c r="M23" s="398"/>
      <c r="N23" s="395" t="s">
        <v>9</v>
      </c>
      <c r="O23" s="396"/>
      <c r="P23" s="396"/>
      <c r="Q23" s="396"/>
      <c r="R23" s="396"/>
      <c r="S23" s="396"/>
      <c r="T23" s="389">
        <f>IF(施設使用願!J12=TRUE,見積書!$I$30,0)</f>
        <v>0</v>
      </c>
      <c r="U23" s="389"/>
      <c r="V23" s="375">
        <v>3500</v>
      </c>
      <c r="W23" s="375"/>
      <c r="X23" s="375"/>
      <c r="Y23" s="375"/>
      <c r="Z23" s="375">
        <f>+T23*V23</f>
        <v>0</v>
      </c>
      <c r="AA23" s="375"/>
      <c r="AB23" s="375"/>
      <c r="AC23" s="375"/>
      <c r="AD23" s="389"/>
      <c r="AE23" s="389"/>
      <c r="AF23" s="389"/>
      <c r="AG23" s="389"/>
      <c r="AH23" s="389"/>
      <c r="AI23" s="389"/>
      <c r="AJ23" s="389"/>
      <c r="AK23" s="389"/>
      <c r="AL23" s="389"/>
    </row>
    <row r="24" spans="2:38" ht="20.100000000000001" customHeight="1">
      <c r="B24" s="31"/>
      <c r="C24" s="401" t="str">
        <f>+IF(施設使用願!N17="","",DATE(施設使用願!AN17,施設使用願!Q17,施設使用願!S17)+TIME(施設使用願!X17,施設使用願!Z17,0))</f>
        <v/>
      </c>
      <c r="D24" s="401"/>
      <c r="E24" s="401"/>
      <c r="F24" s="401"/>
      <c r="G24" s="401"/>
      <c r="H24" s="401"/>
      <c r="I24" s="401"/>
      <c r="J24" s="401"/>
      <c r="K24" s="402"/>
      <c r="L24" s="399"/>
      <c r="M24" s="400"/>
      <c r="N24" s="379" t="s">
        <v>10</v>
      </c>
      <c r="O24" s="380"/>
      <c r="P24" s="380"/>
      <c r="Q24" s="380"/>
      <c r="R24" s="380"/>
      <c r="S24" s="380"/>
      <c r="T24" s="377">
        <f>IF(施設使用願!P12=TRUE,見積書!$I$30,0)</f>
        <v>0</v>
      </c>
      <c r="U24" s="377"/>
      <c r="V24" s="376">
        <v>3500</v>
      </c>
      <c r="W24" s="376"/>
      <c r="X24" s="376"/>
      <c r="Y24" s="376"/>
      <c r="Z24" s="376">
        <f t="shared" ref="Z24:Z32" si="0">+T24*V24</f>
        <v>0</v>
      </c>
      <c r="AA24" s="376"/>
      <c r="AB24" s="376"/>
      <c r="AC24" s="376"/>
      <c r="AD24" s="377"/>
      <c r="AE24" s="377"/>
      <c r="AF24" s="377"/>
      <c r="AG24" s="377"/>
      <c r="AH24" s="377"/>
      <c r="AI24" s="377"/>
      <c r="AJ24" s="377"/>
      <c r="AK24" s="377"/>
      <c r="AL24" s="377"/>
    </row>
    <row r="25" spans="2:38" ht="20.100000000000001" customHeight="1">
      <c r="B25" s="427" t="s">
        <v>102</v>
      </c>
      <c r="C25" s="428"/>
      <c r="D25" s="428"/>
      <c r="E25" s="428"/>
      <c r="F25" s="428"/>
      <c r="G25" s="428"/>
      <c r="H25" s="428"/>
      <c r="I25" s="428"/>
      <c r="J25" s="428"/>
      <c r="K25" s="429"/>
      <c r="L25" s="399" t="s">
        <v>105</v>
      </c>
      <c r="M25" s="400"/>
      <c r="N25" s="381" t="s">
        <v>8</v>
      </c>
      <c r="O25" s="382"/>
      <c r="P25" s="382"/>
      <c r="Q25" s="382"/>
      <c r="R25" s="382"/>
      <c r="S25" s="382"/>
      <c r="T25" s="377">
        <f>IF(施設使用願!J13=TRUE,見積書!$I$30,0)</f>
        <v>0</v>
      </c>
      <c r="U25" s="377"/>
      <c r="V25" s="376">
        <v>6500</v>
      </c>
      <c r="W25" s="376"/>
      <c r="X25" s="376"/>
      <c r="Y25" s="376"/>
      <c r="Z25" s="376">
        <f t="shared" si="0"/>
        <v>0</v>
      </c>
      <c r="AA25" s="376"/>
      <c r="AB25" s="376"/>
      <c r="AC25" s="376"/>
      <c r="AD25" s="377"/>
      <c r="AE25" s="377"/>
      <c r="AF25" s="377"/>
      <c r="AG25" s="377"/>
      <c r="AH25" s="377"/>
      <c r="AI25" s="377"/>
      <c r="AJ25" s="377"/>
      <c r="AK25" s="377"/>
      <c r="AL25" s="377"/>
    </row>
    <row r="26" spans="2:38" ht="20.100000000000001" customHeight="1">
      <c r="B26" s="31"/>
      <c r="C26" s="401" t="str">
        <f>+IF(施設使用願!N18="","",DATE(施設使用願!AN18,施設使用願!Q18,施設使用願!S18)+TIME(施設使用願!X18,施設使用願!Z18,0))</f>
        <v/>
      </c>
      <c r="D26" s="401"/>
      <c r="E26" s="401"/>
      <c r="F26" s="401"/>
      <c r="G26" s="401"/>
      <c r="H26" s="401"/>
      <c r="I26" s="401"/>
      <c r="J26" s="401"/>
      <c r="K26" s="402"/>
      <c r="L26" s="399"/>
      <c r="M26" s="400"/>
      <c r="N26" s="379" t="s">
        <v>11</v>
      </c>
      <c r="O26" s="380"/>
      <c r="P26" s="380"/>
      <c r="Q26" s="380"/>
      <c r="R26" s="380"/>
      <c r="S26" s="380"/>
      <c r="T26" s="377">
        <f>IF(施設使用願!P13=TRUE,見積書!$I$30,0)</f>
        <v>0</v>
      </c>
      <c r="U26" s="377"/>
      <c r="V26" s="376">
        <v>800</v>
      </c>
      <c r="W26" s="376"/>
      <c r="X26" s="376"/>
      <c r="Y26" s="376"/>
      <c r="Z26" s="376">
        <f t="shared" si="0"/>
        <v>0</v>
      </c>
      <c r="AA26" s="376"/>
      <c r="AB26" s="376"/>
      <c r="AC26" s="376"/>
      <c r="AD26" s="377"/>
      <c r="AE26" s="377"/>
      <c r="AF26" s="377"/>
      <c r="AG26" s="377"/>
      <c r="AH26" s="377"/>
      <c r="AI26" s="377"/>
      <c r="AJ26" s="377"/>
      <c r="AK26" s="377"/>
      <c r="AL26" s="377"/>
    </row>
    <row r="27" spans="2:38" ht="20.100000000000001" customHeight="1">
      <c r="B27" s="31"/>
      <c r="K27" s="32"/>
      <c r="L27" s="399"/>
      <c r="M27" s="400"/>
      <c r="N27" s="379" t="s">
        <v>106</v>
      </c>
      <c r="O27" s="380"/>
      <c r="P27" s="380"/>
      <c r="Q27" s="380"/>
      <c r="R27" s="380"/>
      <c r="S27" s="380"/>
      <c r="T27" s="377">
        <f>IF(施設使用願!P14=TRUE,見積書!$I$30,0)</f>
        <v>0</v>
      </c>
      <c r="U27" s="377"/>
      <c r="V27" s="376">
        <v>400</v>
      </c>
      <c r="W27" s="376"/>
      <c r="X27" s="376"/>
      <c r="Y27" s="376"/>
      <c r="Z27" s="376">
        <f t="shared" si="0"/>
        <v>0</v>
      </c>
      <c r="AA27" s="376"/>
      <c r="AB27" s="376"/>
      <c r="AC27" s="376"/>
      <c r="AD27" s="377"/>
      <c r="AE27" s="377"/>
      <c r="AF27" s="377"/>
      <c r="AG27" s="377"/>
      <c r="AH27" s="377"/>
      <c r="AI27" s="377"/>
      <c r="AJ27" s="377"/>
      <c r="AK27" s="377"/>
      <c r="AL27" s="377"/>
    </row>
    <row r="28" spans="2:38" ht="20.100000000000001" customHeight="1">
      <c r="B28" s="425" t="s">
        <v>121</v>
      </c>
      <c r="C28" s="426"/>
      <c r="D28" s="426"/>
      <c r="E28" s="426"/>
      <c r="F28" s="426"/>
      <c r="G28" s="426"/>
      <c r="H28" s="426"/>
      <c r="I28" s="423" t="str">
        <f>IFERROR(INT((C26-C24)*24)+IF(MINUTE(C26-C24)&gt;0,1,0),"")</f>
        <v/>
      </c>
      <c r="J28" s="424" ph="1"/>
      <c r="K28" s="33" t="s">
        <v>114</v>
      </c>
      <c r="L28" s="399"/>
      <c r="M28" s="400"/>
      <c r="N28" s="379" t="s">
        <v>107</v>
      </c>
      <c r="O28" s="380"/>
      <c r="P28" s="380"/>
      <c r="Q28" s="380"/>
      <c r="R28" s="380"/>
      <c r="S28" s="380"/>
      <c r="T28" s="377">
        <f>IF(施設使用願!R14=TRUE,見積書!$I$30,0)</f>
        <v>0</v>
      </c>
      <c r="U28" s="377"/>
      <c r="V28" s="376">
        <v>400</v>
      </c>
      <c r="W28" s="376"/>
      <c r="X28" s="376"/>
      <c r="Y28" s="376"/>
      <c r="Z28" s="376">
        <f t="shared" si="0"/>
        <v>0</v>
      </c>
      <c r="AA28" s="376"/>
      <c r="AB28" s="376"/>
      <c r="AC28" s="376"/>
      <c r="AD28" s="377"/>
      <c r="AE28" s="377"/>
      <c r="AF28" s="377"/>
      <c r="AG28" s="377"/>
      <c r="AH28" s="377"/>
      <c r="AI28" s="377"/>
      <c r="AJ28" s="377"/>
      <c r="AK28" s="377"/>
      <c r="AL28" s="377"/>
    </row>
    <row r="29" spans="2:38" ht="20.100000000000001" customHeight="1" thickBot="1">
      <c r="B29" s="438" t="s">
        <v>120</v>
      </c>
      <c r="C29" s="439"/>
      <c r="D29" s="439"/>
      <c r="E29" s="439"/>
      <c r="F29" s="439"/>
      <c r="G29" s="439"/>
      <c r="H29" s="439"/>
      <c r="I29" s="422" t="str">
        <f>IFERROR(IF(DAY(C26)-DAY(C24)=0,IF(AND(HOUR(C24)&lt;=12,HOUR(C26)&gt;=13),-1,0),IF(HOUR(C24)&lt;=12,-1,0)*(DAY(C26)-DAY(C24))+IF(HOUR(C26)&gt;=13,-1,0)*(DAY(C26)-DAY(C24))),"")</f>
        <v/>
      </c>
      <c r="J29" s="406"/>
      <c r="K29" s="34" t="s">
        <v>119</v>
      </c>
      <c r="L29" s="399"/>
      <c r="M29" s="400"/>
      <c r="N29" s="379" t="s">
        <v>108</v>
      </c>
      <c r="O29" s="380"/>
      <c r="P29" s="380"/>
      <c r="Q29" s="380"/>
      <c r="R29" s="380"/>
      <c r="S29" s="380"/>
      <c r="T29" s="377">
        <f>IF(施設使用願!T14=TRUE,見積書!$I$30,0)</f>
        <v>0</v>
      </c>
      <c r="U29" s="377"/>
      <c r="V29" s="376">
        <v>400</v>
      </c>
      <c r="W29" s="376"/>
      <c r="X29" s="376"/>
      <c r="Y29" s="376"/>
      <c r="Z29" s="376">
        <f t="shared" si="0"/>
        <v>0</v>
      </c>
      <c r="AA29" s="376"/>
      <c r="AB29" s="376"/>
      <c r="AC29" s="376"/>
      <c r="AD29" s="377"/>
      <c r="AE29" s="377"/>
      <c r="AF29" s="377"/>
      <c r="AG29" s="377"/>
      <c r="AH29" s="377"/>
      <c r="AI29" s="377"/>
      <c r="AJ29" s="377"/>
      <c r="AK29" s="377"/>
      <c r="AL29" s="377"/>
    </row>
    <row r="30" spans="2:38" ht="20.100000000000001" customHeight="1" thickTop="1">
      <c r="B30" s="418" t="s">
        <v>115</v>
      </c>
      <c r="C30" s="419"/>
      <c r="D30" s="419"/>
      <c r="E30" s="419"/>
      <c r="F30" s="419"/>
      <c r="G30" s="419"/>
      <c r="H30" s="419"/>
      <c r="I30" s="416">
        <f>+SUM(I28:J29)</f>
        <v>0</v>
      </c>
      <c r="J30" s="417"/>
      <c r="K30" s="35" t="s">
        <v>119</v>
      </c>
      <c r="L30" s="399"/>
      <c r="M30" s="400"/>
      <c r="N30" s="379" t="s">
        <v>109</v>
      </c>
      <c r="O30" s="380"/>
      <c r="P30" s="380"/>
      <c r="Q30" s="380"/>
      <c r="R30" s="380"/>
      <c r="S30" s="380"/>
      <c r="T30" s="377">
        <f>IF(施設使用願!P15=TRUE,見積書!$I$30,0)</f>
        <v>0</v>
      </c>
      <c r="U30" s="377"/>
      <c r="V30" s="376">
        <v>400</v>
      </c>
      <c r="W30" s="376"/>
      <c r="X30" s="376"/>
      <c r="Y30" s="376"/>
      <c r="Z30" s="376">
        <f t="shared" si="0"/>
        <v>0</v>
      </c>
      <c r="AA30" s="376"/>
      <c r="AB30" s="376"/>
      <c r="AC30" s="376"/>
      <c r="AD30" s="377"/>
      <c r="AE30" s="377"/>
      <c r="AF30" s="377"/>
      <c r="AG30" s="377"/>
      <c r="AH30" s="377"/>
      <c r="AI30" s="377"/>
      <c r="AJ30" s="377"/>
      <c r="AK30" s="377"/>
      <c r="AL30" s="377"/>
    </row>
    <row r="31" spans="2:38" ht="20.100000000000001" customHeight="1">
      <c r="B31" s="432"/>
      <c r="C31" s="433"/>
      <c r="D31" s="433"/>
      <c r="E31" s="433"/>
      <c r="F31" s="433"/>
      <c r="G31" s="433"/>
      <c r="H31" s="433"/>
      <c r="I31" s="433"/>
      <c r="J31" s="433"/>
      <c r="K31" s="434"/>
      <c r="L31" s="399"/>
      <c r="M31" s="400"/>
      <c r="N31" s="379" t="s">
        <v>110</v>
      </c>
      <c r="O31" s="380"/>
      <c r="P31" s="380"/>
      <c r="Q31" s="380"/>
      <c r="R31" s="380"/>
      <c r="S31" s="380"/>
      <c r="T31" s="377">
        <f>IF(施設使用願!R15=TRUE,見積書!$I$30,0)</f>
        <v>0</v>
      </c>
      <c r="U31" s="377"/>
      <c r="V31" s="376">
        <v>400</v>
      </c>
      <c r="W31" s="376"/>
      <c r="X31" s="376"/>
      <c r="Y31" s="376"/>
      <c r="Z31" s="376">
        <f t="shared" si="0"/>
        <v>0</v>
      </c>
      <c r="AA31" s="376"/>
      <c r="AB31" s="376"/>
      <c r="AC31" s="376"/>
      <c r="AD31" s="377"/>
      <c r="AE31" s="377"/>
      <c r="AF31" s="377"/>
      <c r="AG31" s="377"/>
      <c r="AH31" s="377"/>
      <c r="AI31" s="377"/>
      <c r="AJ31" s="377"/>
      <c r="AK31" s="377"/>
      <c r="AL31" s="377"/>
    </row>
    <row r="32" spans="2:38" ht="20.100000000000001" customHeight="1">
      <c r="B32" s="435"/>
      <c r="C32" s="436"/>
      <c r="D32" s="436"/>
      <c r="E32" s="436"/>
      <c r="F32" s="436"/>
      <c r="G32" s="436"/>
      <c r="H32" s="436"/>
      <c r="I32" s="436"/>
      <c r="J32" s="436"/>
      <c r="K32" s="437"/>
      <c r="L32" s="420"/>
      <c r="M32" s="421"/>
      <c r="N32" s="430" t="s">
        <v>111</v>
      </c>
      <c r="O32" s="431"/>
      <c r="P32" s="431"/>
      <c r="Q32" s="431"/>
      <c r="R32" s="431"/>
      <c r="S32" s="431"/>
      <c r="T32" s="377">
        <f>IF(施設使用願!T15=TRUE,見積書!$I$30,0)</f>
        <v>0</v>
      </c>
      <c r="U32" s="377"/>
      <c r="V32" s="440">
        <v>400</v>
      </c>
      <c r="W32" s="440"/>
      <c r="X32" s="440"/>
      <c r="Y32" s="440"/>
      <c r="Z32" s="440">
        <f t="shared" si="0"/>
        <v>0</v>
      </c>
      <c r="AA32" s="440"/>
      <c r="AB32" s="440"/>
      <c r="AC32" s="440"/>
      <c r="AD32" s="441"/>
      <c r="AE32" s="441"/>
      <c r="AF32" s="441"/>
      <c r="AG32" s="441"/>
      <c r="AH32" s="441"/>
      <c r="AI32" s="441"/>
      <c r="AJ32" s="441"/>
      <c r="AK32" s="441"/>
      <c r="AL32" s="441"/>
    </row>
    <row r="33" spans="2:42" ht="24" customHeight="1">
      <c r="B33" s="389" t="s">
        <v>122</v>
      </c>
      <c r="C33" s="389"/>
      <c r="D33" s="389"/>
      <c r="E33" s="389"/>
      <c r="F33" s="389"/>
      <c r="G33" s="389"/>
      <c r="H33" s="389"/>
      <c r="I33" s="389"/>
      <c r="J33" s="389"/>
      <c r="K33" s="389"/>
      <c r="L33" s="389"/>
      <c r="M33" s="389"/>
      <c r="N33" s="389"/>
      <c r="O33" s="389"/>
      <c r="P33" s="389"/>
      <c r="Q33" s="389"/>
      <c r="R33" s="389"/>
      <c r="S33" s="389"/>
      <c r="T33" s="389"/>
      <c r="U33" s="389"/>
      <c r="V33" s="389"/>
      <c r="W33" s="389"/>
      <c r="X33" s="389"/>
      <c r="Y33" s="389"/>
      <c r="Z33" s="375">
        <f>+SUM(Z23:AC32)</f>
        <v>0</v>
      </c>
      <c r="AA33" s="447"/>
      <c r="AB33" s="447"/>
      <c r="AC33" s="447"/>
      <c r="AD33" s="389"/>
      <c r="AE33" s="389"/>
      <c r="AF33" s="389"/>
      <c r="AG33" s="389"/>
      <c r="AH33" s="389"/>
      <c r="AI33" s="389"/>
      <c r="AJ33" s="389"/>
      <c r="AK33" s="389"/>
      <c r="AL33" s="389"/>
    </row>
    <row r="34" spans="2:42" ht="24" customHeight="1" thickBot="1">
      <c r="B34" s="443" t="s">
        <v>123</v>
      </c>
      <c r="C34" s="443"/>
      <c r="D34" s="443"/>
      <c r="E34" s="443"/>
      <c r="F34" s="443"/>
      <c r="G34" s="443"/>
      <c r="H34" s="443"/>
      <c r="I34" s="443"/>
      <c r="J34" s="443"/>
      <c r="K34" s="443"/>
      <c r="L34" s="443"/>
      <c r="M34" s="443"/>
      <c r="N34" s="443"/>
      <c r="O34" s="443"/>
      <c r="P34" s="443"/>
      <c r="Q34" s="443"/>
      <c r="R34" s="443"/>
      <c r="S34" s="443"/>
      <c r="T34" s="443"/>
      <c r="U34" s="443"/>
      <c r="V34" s="446">
        <v>0.1</v>
      </c>
      <c r="W34" s="446"/>
      <c r="X34" s="446"/>
      <c r="Y34" s="446"/>
      <c r="Z34" s="445">
        <f>+Z33*V34</f>
        <v>0</v>
      </c>
      <c r="AA34" s="445"/>
      <c r="AB34" s="445"/>
      <c r="AC34" s="445"/>
      <c r="AD34" s="443"/>
      <c r="AE34" s="443"/>
      <c r="AF34" s="443"/>
      <c r="AG34" s="443"/>
      <c r="AH34" s="443"/>
      <c r="AI34" s="443"/>
      <c r="AJ34" s="443"/>
      <c r="AK34" s="443"/>
      <c r="AL34" s="443"/>
    </row>
    <row r="35" spans="2:42" ht="24" customHeight="1" thickTop="1">
      <c r="B35" s="442" t="s">
        <v>117</v>
      </c>
      <c r="C35" s="442"/>
      <c r="D35" s="442"/>
      <c r="E35" s="442"/>
      <c r="F35" s="442"/>
      <c r="G35" s="442"/>
      <c r="H35" s="442"/>
      <c r="I35" s="442"/>
      <c r="J35" s="442"/>
      <c r="K35" s="442"/>
      <c r="L35" s="442"/>
      <c r="M35" s="442"/>
      <c r="N35" s="442"/>
      <c r="O35" s="442"/>
      <c r="P35" s="442"/>
      <c r="Q35" s="442"/>
      <c r="R35" s="442"/>
      <c r="S35" s="442"/>
      <c r="T35" s="442"/>
      <c r="U35" s="442"/>
      <c r="V35" s="442"/>
      <c r="W35" s="442"/>
      <c r="X35" s="442"/>
      <c r="Y35" s="442"/>
      <c r="Z35" s="444">
        <f>+Z33+Z34</f>
        <v>0</v>
      </c>
      <c r="AA35" s="444"/>
      <c r="AB35" s="444"/>
      <c r="AC35" s="444"/>
      <c r="AD35" s="442"/>
      <c r="AE35" s="442"/>
      <c r="AF35" s="442"/>
      <c r="AG35" s="442"/>
      <c r="AH35" s="442"/>
      <c r="AI35" s="442"/>
      <c r="AJ35" s="442"/>
      <c r="AK35" s="442"/>
      <c r="AL35" s="442"/>
    </row>
    <row r="36" spans="2:42">
      <c r="B36" s="406" t="s">
        <v>140</v>
      </c>
      <c r="C36" s="406"/>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c r="AN36"/>
      <c r="AO36"/>
      <c r="AP36"/>
    </row>
    <row r="37" spans="2:42">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N37"/>
      <c r="AO37"/>
      <c r="AP37"/>
    </row>
    <row r="38" spans="2:42" ht="13.5">
      <c r="B38" s="407" t="s">
        <v>192</v>
      </c>
      <c r="C38" s="407"/>
      <c r="D38" s="407"/>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row>
    <row r="39" spans="2:42" ht="3.95" customHeight="1" thickBot="1">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row>
    <row r="40" spans="2:42">
      <c r="Z40" s="408" t="s">
        <v>193</v>
      </c>
      <c r="AA40" s="409"/>
      <c r="AB40" s="409"/>
      <c r="AC40" s="409"/>
      <c r="AD40" s="409"/>
      <c r="AE40" s="409"/>
      <c r="AF40" s="409"/>
      <c r="AG40" s="409"/>
      <c r="AH40" s="409"/>
      <c r="AI40" s="409"/>
      <c r="AJ40" s="409"/>
      <c r="AK40" s="409"/>
      <c r="AL40" s="410"/>
    </row>
    <row r="41" spans="2:42">
      <c r="Z41" s="411" t="s">
        <v>197</v>
      </c>
      <c r="AA41" s="384"/>
      <c r="AB41" s="384"/>
      <c r="AC41" s="384"/>
      <c r="AD41" s="384"/>
      <c r="AE41" s="384"/>
      <c r="AF41" s="384"/>
      <c r="AG41" s="384"/>
      <c r="AH41" s="384"/>
      <c r="AI41" s="384"/>
      <c r="AJ41" s="384"/>
      <c r="AK41" s="384"/>
      <c r="AL41" s="412"/>
    </row>
    <row r="42" spans="2:42">
      <c r="Z42" s="413" t="s">
        <v>194</v>
      </c>
      <c r="AA42" s="414"/>
      <c r="AB42" s="414"/>
      <c r="AC42" s="414"/>
      <c r="AD42" s="414"/>
      <c r="AE42" s="414"/>
      <c r="AF42" s="414"/>
      <c r="AG42" s="414"/>
      <c r="AH42" s="414"/>
      <c r="AI42" s="414"/>
      <c r="AJ42" s="414"/>
      <c r="AK42" s="414"/>
      <c r="AL42" s="415"/>
    </row>
    <row r="43" spans="2:42">
      <c r="Z43" s="413" t="s">
        <v>195</v>
      </c>
      <c r="AA43" s="414"/>
      <c r="AB43" s="414"/>
      <c r="AC43" s="414"/>
      <c r="AD43" s="414"/>
      <c r="AE43" s="414"/>
      <c r="AF43" s="414"/>
      <c r="AG43" s="414"/>
      <c r="AH43" s="414"/>
      <c r="AI43" s="414"/>
      <c r="AJ43" s="414"/>
      <c r="AK43" s="414"/>
      <c r="AL43" s="415"/>
    </row>
    <row r="44" spans="2:42">
      <c r="Z44" s="413" t="s">
        <v>196</v>
      </c>
      <c r="AA44" s="414"/>
      <c r="AB44" s="414"/>
      <c r="AC44" s="414"/>
      <c r="AD44" s="414"/>
      <c r="AE44" s="414"/>
      <c r="AF44" s="414"/>
      <c r="AG44" s="414"/>
      <c r="AH44" s="414"/>
      <c r="AI44" s="414"/>
      <c r="AJ44" s="414"/>
      <c r="AK44" s="414"/>
      <c r="AL44" s="415"/>
    </row>
    <row r="45" spans="2:42" ht="12.75" thickBot="1">
      <c r="Z45" s="403" t="s">
        <v>198</v>
      </c>
      <c r="AA45" s="404"/>
      <c r="AB45" s="404"/>
      <c r="AC45" s="404"/>
      <c r="AD45" s="404"/>
      <c r="AE45" s="404"/>
      <c r="AF45" s="404"/>
      <c r="AG45" s="404"/>
      <c r="AH45" s="404"/>
      <c r="AI45" s="404"/>
      <c r="AJ45" s="404"/>
      <c r="AK45" s="404"/>
      <c r="AL45" s="405"/>
    </row>
  </sheetData>
  <mergeCells count="101">
    <mergeCell ref="Z44:AL44"/>
    <mergeCell ref="T30:U30"/>
    <mergeCell ref="V30:Y30"/>
    <mergeCell ref="Z30:AC30"/>
    <mergeCell ref="AD29:AL29"/>
    <mergeCell ref="AD30:AL30"/>
    <mergeCell ref="AD25:AL25"/>
    <mergeCell ref="Z32:AC32"/>
    <mergeCell ref="AD32:AL32"/>
    <mergeCell ref="V35:Y35"/>
    <mergeCell ref="B35:U35"/>
    <mergeCell ref="AD33:AL33"/>
    <mergeCell ref="AD34:AL34"/>
    <mergeCell ref="AD35:AL35"/>
    <mergeCell ref="Z35:AC35"/>
    <mergeCell ref="B34:U34"/>
    <mergeCell ref="Z34:AC34"/>
    <mergeCell ref="V34:Y34"/>
    <mergeCell ref="Z33:AC33"/>
    <mergeCell ref="V33:Y33"/>
    <mergeCell ref="B33:U33"/>
    <mergeCell ref="V31:Y31"/>
    <mergeCell ref="V32:Y32"/>
    <mergeCell ref="Z45:AL45"/>
    <mergeCell ref="B36:AL36"/>
    <mergeCell ref="B38:AL38"/>
    <mergeCell ref="Z40:AL40"/>
    <mergeCell ref="Z41:AL41"/>
    <mergeCell ref="Z42:AL42"/>
    <mergeCell ref="Z43:AL43"/>
    <mergeCell ref="I30:J30"/>
    <mergeCell ref="N30:S30"/>
    <mergeCell ref="B30:H30"/>
    <mergeCell ref="L25:M32"/>
    <mergeCell ref="I29:J29"/>
    <mergeCell ref="C26:K26"/>
    <mergeCell ref="I28:J28"/>
    <mergeCell ref="B28:H28"/>
    <mergeCell ref="B25:K25"/>
    <mergeCell ref="N29:S29"/>
    <mergeCell ref="T27:U27"/>
    <mergeCell ref="N32:S32"/>
    <mergeCell ref="T32:U32"/>
    <mergeCell ref="B31:K32"/>
    <mergeCell ref="T31:U31"/>
    <mergeCell ref="N31:S31"/>
    <mergeCell ref="B29:H29"/>
    <mergeCell ref="B2:AL2"/>
    <mergeCell ref="AE4:AF4"/>
    <mergeCell ref="Z9:AL9"/>
    <mergeCell ref="Z10:AL10"/>
    <mergeCell ref="Z11:AL11"/>
    <mergeCell ref="Z12:AL12"/>
    <mergeCell ref="Z21:AC22"/>
    <mergeCell ref="AD21:AL22"/>
    <mergeCell ref="AD23:AL23"/>
    <mergeCell ref="D6:AL6"/>
    <mergeCell ref="E7:AL7"/>
    <mergeCell ref="B19:AL19"/>
    <mergeCell ref="B15:AL15"/>
    <mergeCell ref="B16:AL16"/>
    <mergeCell ref="L21:S22"/>
    <mergeCell ref="B21:K22"/>
    <mergeCell ref="V21:Y22"/>
    <mergeCell ref="V23:Y23"/>
    <mergeCell ref="T21:U22"/>
    <mergeCell ref="T23:U23"/>
    <mergeCell ref="B23:K23"/>
    <mergeCell ref="N23:S23"/>
    <mergeCell ref="L23:M24"/>
    <mergeCell ref="C24:K24"/>
    <mergeCell ref="AD27:AL27"/>
    <mergeCell ref="AD28:AL28"/>
    <mergeCell ref="AD31:AL31"/>
    <mergeCell ref="Z31:AC31"/>
    <mergeCell ref="N24:S24"/>
    <mergeCell ref="N25:S25"/>
    <mergeCell ref="N26:S26"/>
    <mergeCell ref="N27:S27"/>
    <mergeCell ref="N28:S28"/>
    <mergeCell ref="Z26:AC26"/>
    <mergeCell ref="Z27:AC27"/>
    <mergeCell ref="Z28:AC28"/>
    <mergeCell ref="Z29:AC29"/>
    <mergeCell ref="V27:Y27"/>
    <mergeCell ref="V28:Y28"/>
    <mergeCell ref="V29:Y29"/>
    <mergeCell ref="V24:Y24"/>
    <mergeCell ref="V25:Y25"/>
    <mergeCell ref="T26:U26"/>
    <mergeCell ref="T28:U28"/>
    <mergeCell ref="T29:U29"/>
    <mergeCell ref="Z23:AC23"/>
    <mergeCell ref="Z24:AC24"/>
    <mergeCell ref="Z25:AC25"/>
    <mergeCell ref="T24:U24"/>
    <mergeCell ref="T25:U25"/>
    <mergeCell ref="V26:Y26"/>
    <mergeCell ref="AD24:AL24"/>
    <mergeCell ref="Z13:AL13"/>
    <mergeCell ref="AD26:AL26"/>
  </mergeCells>
  <phoneticPr fontId="1"/>
  <dataValidations count="1">
    <dataValidation type="list" allowBlank="1" showInputMessage="1" showErrorMessage="1" sqref="AE4" xr:uid="{00000000-0002-0000-0300-000000000000}">
      <formula1>"平成,令和,西暦"</formula1>
    </dataValidation>
  </dataValidations>
  <pageMargins left="0.78740157480314965" right="0.39370078740157483" top="0.70866141732283472" bottom="0.70866141732283472" header="0.31496062992125984" footer="0.31496062992125984"/>
  <pageSetup paperSize="9" orientation="portrait" r:id="rId1"/>
  <headerFooter>
    <oddFooter>&amp;RVer.2.1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AP53"/>
  <sheetViews>
    <sheetView showGridLines="0" zoomScaleNormal="100" workbookViewId="0">
      <selection activeCell="AO36" sqref="AO36"/>
    </sheetView>
  </sheetViews>
  <sheetFormatPr defaultRowHeight="12"/>
  <cols>
    <col min="1" max="38" width="2.7109375" customWidth="1"/>
    <col min="39" max="39" width="8.28515625" bestFit="1" customWidth="1"/>
    <col min="40" max="42" width="9.140625" style="60"/>
  </cols>
  <sheetData>
    <row r="2" spans="2:38" ht="25.5">
      <c r="B2" s="383" t="s">
        <v>138</v>
      </c>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row>
    <row r="3" spans="2:38" ht="7.5" customHeight="1">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row>
    <row r="4" spans="2:38">
      <c r="AE4" s="135" t="str">
        <f ca="1">+施設使用願!D43</f>
        <v>令和</v>
      </c>
      <c r="AF4" s="135"/>
      <c r="AG4" s="53" t="str">
        <f>IF(施設使用願!F43="","",施設使用願!F43)</f>
        <v/>
      </c>
      <c r="AH4" s="53" t="s">
        <v>22</v>
      </c>
      <c r="AI4" s="53">
        <v>2</v>
      </c>
      <c r="AJ4" s="53" t="s">
        <v>23</v>
      </c>
      <c r="AK4" s="53">
        <v>5</v>
      </c>
      <c r="AL4" s="53" t="s">
        <v>24</v>
      </c>
    </row>
    <row r="5" spans="2:38" ht="7.5" customHeight="1"/>
    <row r="6" spans="2:38" ht="20.100000000000001" customHeight="1">
      <c r="D6" s="390" t="str">
        <f>IF(施設使用願!E47="","",IF(施設使用願!T50="",施設使用願!E47,施設使用願!T50))</f>
        <v/>
      </c>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row>
    <row r="7" spans="2:38" ht="20.100000000000001" customHeight="1">
      <c r="D7" s="62"/>
      <c r="E7" s="391" t="str">
        <f>+IF(施設使用願!T51="",施設使用願!E49 &amp; "　様",施設使用願!T51 &amp;" 様")</f>
        <v>　様</v>
      </c>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row>
    <row r="9" spans="2:38">
      <c r="Z9" s="384" t="s">
        <v>97</v>
      </c>
      <c r="AA9" s="384"/>
      <c r="AB9" s="384"/>
      <c r="AC9" s="384"/>
      <c r="AD9" s="384"/>
      <c r="AE9" s="384"/>
      <c r="AF9" s="384"/>
      <c r="AG9" s="384"/>
      <c r="AH9" s="384"/>
      <c r="AI9" s="384"/>
      <c r="AJ9" s="384"/>
      <c r="AK9" s="384"/>
      <c r="AL9" s="384"/>
    </row>
    <row r="10" spans="2:38">
      <c r="Z10" s="185" t="s">
        <v>199</v>
      </c>
      <c r="AA10" s="185"/>
      <c r="AB10" s="185"/>
      <c r="AC10" s="185"/>
      <c r="AD10" s="185"/>
      <c r="AE10" s="185"/>
      <c r="AF10" s="185"/>
      <c r="AG10" s="185"/>
      <c r="AH10" s="185"/>
      <c r="AI10" s="185"/>
      <c r="AJ10" s="185"/>
      <c r="AK10" s="185"/>
      <c r="AL10" s="185"/>
    </row>
    <row r="11" spans="2:38" ht="14.25">
      <c r="Z11" s="385" t="s">
        <v>200</v>
      </c>
      <c r="AA11" s="385"/>
      <c r="AB11" s="385"/>
      <c r="AC11" s="385"/>
      <c r="AD11" s="385"/>
      <c r="AE11" s="385"/>
      <c r="AF11" s="385"/>
      <c r="AG11" s="385"/>
      <c r="AH11" s="385"/>
      <c r="AI11" s="385"/>
      <c r="AJ11" s="385"/>
      <c r="AK11" s="385"/>
      <c r="AL11" s="385"/>
    </row>
    <row r="12" spans="2:38">
      <c r="Z12" s="386" t="s">
        <v>201</v>
      </c>
      <c r="AA12" s="386"/>
      <c r="AB12" s="386"/>
      <c r="AC12" s="386"/>
      <c r="AD12" s="386"/>
      <c r="AE12" s="386"/>
      <c r="AF12" s="386"/>
      <c r="AG12" s="386"/>
      <c r="AH12" s="386"/>
      <c r="AI12" s="386"/>
      <c r="AJ12" s="386"/>
      <c r="AK12" s="386"/>
      <c r="AL12" s="386"/>
    </row>
    <row r="13" spans="2:38" ht="13.5">
      <c r="Z13" s="378" t="s">
        <v>202</v>
      </c>
      <c r="AA13" s="378"/>
      <c r="AB13" s="378"/>
      <c r="AC13" s="378"/>
      <c r="AD13" s="378"/>
      <c r="AE13" s="378"/>
      <c r="AF13" s="378"/>
      <c r="AG13" s="378"/>
      <c r="AH13" s="378"/>
      <c r="AI13" s="378"/>
      <c r="AJ13" s="378"/>
      <c r="AK13" s="378"/>
      <c r="AL13" s="378"/>
    </row>
    <row r="14" spans="2:38">
      <c r="Z14" s="386" t="s">
        <v>191</v>
      </c>
      <c r="AA14" s="386"/>
      <c r="AB14" s="386"/>
      <c r="AC14" s="386"/>
      <c r="AD14" s="386"/>
      <c r="AE14" s="386"/>
      <c r="AF14" s="386"/>
      <c r="AG14" s="386"/>
      <c r="AH14" s="386"/>
      <c r="AI14" s="386"/>
      <c r="AJ14" s="386"/>
      <c r="AK14" s="386"/>
      <c r="AL14" s="386"/>
    </row>
    <row r="15" spans="2:38" ht="6" customHeight="1"/>
    <row r="16" spans="2:38" ht="13.5">
      <c r="B16" s="152" t="s">
        <v>139</v>
      </c>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row>
    <row r="17" spans="2:39" ht="13.5">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row>
    <row r="18" spans="2:39" s="60" customFormat="1" ht="13.5">
      <c r="B18" s="180" t="s">
        <v>4</v>
      </c>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row>
    <row r="19" spans="2:39" s="60" customFormat="1" ht="13.5">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row>
    <row r="20" spans="2:39" s="60" customFormat="1">
      <c r="B20" s="388" t="s">
        <v>101</v>
      </c>
      <c r="C20" s="388"/>
      <c r="D20" s="388"/>
      <c r="E20" s="388"/>
      <c r="F20" s="388"/>
      <c r="G20" s="388"/>
      <c r="H20" s="388"/>
      <c r="I20" s="388"/>
      <c r="J20" s="388"/>
      <c r="K20" s="388"/>
      <c r="L20" s="388" t="s">
        <v>100</v>
      </c>
      <c r="M20" s="388"/>
      <c r="N20" s="388"/>
      <c r="O20" s="388"/>
      <c r="P20" s="388"/>
      <c r="Q20" s="388"/>
      <c r="R20" s="388"/>
      <c r="S20" s="388"/>
      <c r="T20" s="387" t="s">
        <v>112</v>
      </c>
      <c r="U20" s="388"/>
      <c r="V20" s="387" t="s">
        <v>116</v>
      </c>
      <c r="W20" s="388"/>
      <c r="X20" s="388"/>
      <c r="Y20" s="388"/>
      <c r="Z20" s="387" t="s">
        <v>118</v>
      </c>
      <c r="AA20" s="388"/>
      <c r="AB20" s="388"/>
      <c r="AC20" s="388"/>
      <c r="AD20" s="388" t="s">
        <v>113</v>
      </c>
      <c r="AE20" s="388"/>
      <c r="AF20" s="388"/>
      <c r="AG20" s="388"/>
      <c r="AH20" s="388"/>
      <c r="AI20" s="388"/>
      <c r="AJ20" s="388"/>
      <c r="AK20" s="388"/>
      <c r="AL20" s="388"/>
      <c r="AM20"/>
    </row>
    <row r="21" spans="2:39" s="60" customFormat="1">
      <c r="B21" s="388"/>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row>
    <row r="22" spans="2:39" s="60" customFormat="1" ht="20.100000000000001" customHeight="1">
      <c r="B22" s="392" t="s">
        <v>103</v>
      </c>
      <c r="C22" s="393"/>
      <c r="D22" s="393"/>
      <c r="E22" s="393"/>
      <c r="F22" s="393"/>
      <c r="G22" s="393"/>
      <c r="H22" s="393"/>
      <c r="I22" s="393"/>
      <c r="J22" s="393"/>
      <c r="K22" s="394"/>
      <c r="L22" s="397" t="s">
        <v>104</v>
      </c>
      <c r="M22" s="398"/>
      <c r="N22" s="395" t="s">
        <v>9</v>
      </c>
      <c r="O22" s="396"/>
      <c r="P22" s="396"/>
      <c r="Q22" s="396"/>
      <c r="R22" s="396"/>
      <c r="S22" s="396"/>
      <c r="T22" s="389">
        <f>IF(施設使用願!J12=TRUE,請求書!$I$29,0)</f>
        <v>0</v>
      </c>
      <c r="U22" s="389"/>
      <c r="V22" s="375">
        <v>3500</v>
      </c>
      <c r="W22" s="375"/>
      <c r="X22" s="375"/>
      <c r="Y22" s="375"/>
      <c r="Z22" s="375">
        <f>+T22*V22</f>
        <v>0</v>
      </c>
      <c r="AA22" s="375"/>
      <c r="AB22" s="375"/>
      <c r="AC22" s="375"/>
      <c r="AD22" s="389"/>
      <c r="AE22" s="389"/>
      <c r="AF22" s="389"/>
      <c r="AG22" s="389"/>
      <c r="AH22" s="389"/>
      <c r="AI22" s="389"/>
      <c r="AJ22" s="389"/>
      <c r="AK22" s="389"/>
      <c r="AL22" s="389"/>
      <c r="AM22"/>
    </row>
    <row r="23" spans="2:39" s="60" customFormat="1" ht="20.100000000000001" customHeight="1">
      <c r="B23" s="31"/>
      <c r="C23" s="401" t="str">
        <f>+IF(施設使用願!N17="","",DATE(施設使用願!AN17,施設使用願!Q17,施設使用願!S17)+TIME(施設使用願!X17,施設使用願!Z17,0))</f>
        <v/>
      </c>
      <c r="D23" s="401"/>
      <c r="E23" s="401"/>
      <c r="F23" s="401"/>
      <c r="G23" s="401"/>
      <c r="H23" s="401"/>
      <c r="I23" s="401"/>
      <c r="J23" s="401"/>
      <c r="K23" s="402"/>
      <c r="L23" s="399"/>
      <c r="M23" s="400"/>
      <c r="N23" s="379" t="s">
        <v>10</v>
      </c>
      <c r="O23" s="380"/>
      <c r="P23" s="380"/>
      <c r="Q23" s="380"/>
      <c r="R23" s="380"/>
      <c r="S23" s="380"/>
      <c r="T23" s="377">
        <f>IF(施設使用願!P12=TRUE,請求書!$I$29,0)</f>
        <v>0</v>
      </c>
      <c r="U23" s="377"/>
      <c r="V23" s="376">
        <v>3500</v>
      </c>
      <c r="W23" s="376"/>
      <c r="X23" s="376"/>
      <c r="Y23" s="376"/>
      <c r="Z23" s="376">
        <f t="shared" ref="Z23:Z31" si="0">+T23*V23</f>
        <v>0</v>
      </c>
      <c r="AA23" s="376"/>
      <c r="AB23" s="376"/>
      <c r="AC23" s="376"/>
      <c r="AD23" s="377"/>
      <c r="AE23" s="377"/>
      <c r="AF23" s="377"/>
      <c r="AG23" s="377"/>
      <c r="AH23" s="377"/>
      <c r="AI23" s="377"/>
      <c r="AJ23" s="377"/>
      <c r="AK23" s="377"/>
      <c r="AL23" s="377"/>
      <c r="AM23"/>
    </row>
    <row r="24" spans="2:39" s="60" customFormat="1" ht="20.100000000000001" customHeight="1">
      <c r="B24" s="427" t="s">
        <v>102</v>
      </c>
      <c r="C24" s="428"/>
      <c r="D24" s="428"/>
      <c r="E24" s="428"/>
      <c r="F24" s="428"/>
      <c r="G24" s="428"/>
      <c r="H24" s="428"/>
      <c r="I24" s="428"/>
      <c r="J24" s="428"/>
      <c r="K24" s="429"/>
      <c r="L24" s="399" t="s">
        <v>105</v>
      </c>
      <c r="M24" s="400"/>
      <c r="N24" s="381" t="s">
        <v>8</v>
      </c>
      <c r="O24" s="382"/>
      <c r="P24" s="382"/>
      <c r="Q24" s="382"/>
      <c r="R24" s="382"/>
      <c r="S24" s="382"/>
      <c r="T24" s="377">
        <f>IF(施設使用願!J13=TRUE,請求書!$I$29,0)</f>
        <v>0</v>
      </c>
      <c r="U24" s="377"/>
      <c r="V24" s="376">
        <v>6500</v>
      </c>
      <c r="W24" s="376"/>
      <c r="X24" s="376"/>
      <c r="Y24" s="376"/>
      <c r="Z24" s="376">
        <f t="shared" si="0"/>
        <v>0</v>
      </c>
      <c r="AA24" s="376"/>
      <c r="AB24" s="376"/>
      <c r="AC24" s="376"/>
      <c r="AD24" s="377"/>
      <c r="AE24" s="377"/>
      <c r="AF24" s="377"/>
      <c r="AG24" s="377"/>
      <c r="AH24" s="377"/>
      <c r="AI24" s="377"/>
      <c r="AJ24" s="377"/>
      <c r="AK24" s="377"/>
      <c r="AL24" s="377"/>
      <c r="AM24"/>
    </row>
    <row r="25" spans="2:39" s="60" customFormat="1" ht="20.100000000000001" customHeight="1">
      <c r="B25" s="31"/>
      <c r="C25" s="401" t="str">
        <f>+IF(施設使用願!N18="","",DATE(施設使用願!AN18,施設使用願!Q18,施設使用願!S18)+TIME(施設使用願!X18,施設使用願!Z18,0))</f>
        <v/>
      </c>
      <c r="D25" s="401"/>
      <c r="E25" s="401"/>
      <c r="F25" s="401"/>
      <c r="G25" s="401"/>
      <c r="H25" s="401"/>
      <c r="I25" s="401"/>
      <c r="J25" s="401"/>
      <c r="K25" s="402"/>
      <c r="L25" s="399"/>
      <c r="M25" s="400"/>
      <c r="N25" s="379" t="s">
        <v>11</v>
      </c>
      <c r="O25" s="380"/>
      <c r="P25" s="380"/>
      <c r="Q25" s="380"/>
      <c r="R25" s="380"/>
      <c r="S25" s="380"/>
      <c r="T25" s="377">
        <f>IF(施設使用願!P13=TRUE,請求書!$I$29,0)</f>
        <v>0</v>
      </c>
      <c r="U25" s="377"/>
      <c r="V25" s="376">
        <v>800</v>
      </c>
      <c r="W25" s="376"/>
      <c r="X25" s="376"/>
      <c r="Y25" s="376"/>
      <c r="Z25" s="376">
        <f t="shared" si="0"/>
        <v>0</v>
      </c>
      <c r="AA25" s="376"/>
      <c r="AB25" s="376"/>
      <c r="AC25" s="376"/>
      <c r="AD25" s="377"/>
      <c r="AE25" s="377"/>
      <c r="AF25" s="377"/>
      <c r="AG25" s="377"/>
      <c r="AH25" s="377"/>
      <c r="AI25" s="377"/>
      <c r="AJ25" s="377"/>
      <c r="AK25" s="377"/>
      <c r="AL25" s="377"/>
      <c r="AM25"/>
    </row>
    <row r="26" spans="2:39" s="60" customFormat="1" ht="20.100000000000001" customHeight="1">
      <c r="B26" s="31"/>
      <c r="C26"/>
      <c r="D26"/>
      <c r="E26"/>
      <c r="F26"/>
      <c r="G26"/>
      <c r="H26"/>
      <c r="I26"/>
      <c r="J26"/>
      <c r="K26" s="32"/>
      <c r="L26" s="399"/>
      <c r="M26" s="400"/>
      <c r="N26" s="379" t="s">
        <v>106</v>
      </c>
      <c r="O26" s="380"/>
      <c r="P26" s="380"/>
      <c r="Q26" s="380"/>
      <c r="R26" s="380"/>
      <c r="S26" s="380"/>
      <c r="T26" s="377">
        <f>IF(施設使用願!P14=TRUE,請求書!$I$29,0)</f>
        <v>0</v>
      </c>
      <c r="U26" s="377"/>
      <c r="V26" s="376">
        <v>400</v>
      </c>
      <c r="W26" s="376"/>
      <c r="X26" s="376"/>
      <c r="Y26" s="376"/>
      <c r="Z26" s="376">
        <f t="shared" si="0"/>
        <v>0</v>
      </c>
      <c r="AA26" s="376"/>
      <c r="AB26" s="376"/>
      <c r="AC26" s="376"/>
      <c r="AD26" s="377"/>
      <c r="AE26" s="377"/>
      <c r="AF26" s="377"/>
      <c r="AG26" s="377"/>
      <c r="AH26" s="377"/>
      <c r="AI26" s="377"/>
      <c r="AJ26" s="377"/>
      <c r="AK26" s="377"/>
      <c r="AL26" s="377"/>
      <c r="AM26"/>
    </row>
    <row r="27" spans="2:39" s="60" customFormat="1" ht="20.100000000000001" customHeight="1">
      <c r="B27" s="425" t="s">
        <v>121</v>
      </c>
      <c r="C27" s="426"/>
      <c r="D27" s="426"/>
      <c r="E27" s="426"/>
      <c r="F27" s="426"/>
      <c r="G27" s="426"/>
      <c r="H27" s="426"/>
      <c r="I27" s="423" t="str">
        <f>IFERROR(INT((C25-C23)*24)+IF(MINUTE(C25-C23)&gt;0,1,0),"")</f>
        <v/>
      </c>
      <c r="J27" s="424" ph="1"/>
      <c r="K27" s="33" t="s">
        <v>114</v>
      </c>
      <c r="L27" s="399"/>
      <c r="M27" s="400"/>
      <c r="N27" s="379" t="s">
        <v>107</v>
      </c>
      <c r="O27" s="380"/>
      <c r="P27" s="380"/>
      <c r="Q27" s="380"/>
      <c r="R27" s="380"/>
      <c r="S27" s="380"/>
      <c r="T27" s="377">
        <f>IF(施設使用願!R14=TRUE,請求書!$I$29,0)</f>
        <v>0</v>
      </c>
      <c r="U27" s="377"/>
      <c r="V27" s="376">
        <v>400</v>
      </c>
      <c r="W27" s="376"/>
      <c r="X27" s="376"/>
      <c r="Y27" s="376"/>
      <c r="Z27" s="376">
        <f t="shared" si="0"/>
        <v>0</v>
      </c>
      <c r="AA27" s="376"/>
      <c r="AB27" s="376"/>
      <c r="AC27" s="376"/>
      <c r="AD27" s="377"/>
      <c r="AE27" s="377"/>
      <c r="AF27" s="377"/>
      <c r="AG27" s="377"/>
      <c r="AH27" s="377"/>
      <c r="AI27" s="377"/>
      <c r="AJ27" s="377"/>
      <c r="AK27" s="377"/>
      <c r="AL27" s="377"/>
      <c r="AM27"/>
    </row>
    <row r="28" spans="2:39" s="60" customFormat="1" ht="20.100000000000001" customHeight="1" thickBot="1">
      <c r="B28" s="438" t="s">
        <v>120</v>
      </c>
      <c r="C28" s="439"/>
      <c r="D28" s="439"/>
      <c r="E28" s="439"/>
      <c r="F28" s="439"/>
      <c r="G28" s="439"/>
      <c r="H28" s="439"/>
      <c r="I28" s="422" t="str">
        <f>IFERROR(IF(DAY(C25)-DAY(C23)=0,IF(AND(HOUR(C23)&lt;=12,HOUR(C25)&gt;=13),-1,0),IF(HOUR(C23)&lt;=12,-1,0)*(DAY(C25)-DAY(C23))+IF(HOUR(C25)&gt;=13,-1,0)*(DAY(C25)-DAY(C23))),"")</f>
        <v/>
      </c>
      <c r="J28" s="406"/>
      <c r="K28" s="34" t="s">
        <v>119</v>
      </c>
      <c r="L28" s="399"/>
      <c r="M28" s="400"/>
      <c r="N28" s="379" t="s">
        <v>108</v>
      </c>
      <c r="O28" s="380"/>
      <c r="P28" s="380"/>
      <c r="Q28" s="380"/>
      <c r="R28" s="380"/>
      <c r="S28" s="380"/>
      <c r="T28" s="377">
        <f>IF(施設使用願!T14=TRUE,請求書!$I$29,0)</f>
        <v>0</v>
      </c>
      <c r="U28" s="377"/>
      <c r="V28" s="376">
        <v>400</v>
      </c>
      <c r="W28" s="376"/>
      <c r="X28" s="376"/>
      <c r="Y28" s="376"/>
      <c r="Z28" s="376">
        <f t="shared" si="0"/>
        <v>0</v>
      </c>
      <c r="AA28" s="376"/>
      <c r="AB28" s="376"/>
      <c r="AC28" s="376"/>
      <c r="AD28" s="377"/>
      <c r="AE28" s="377"/>
      <c r="AF28" s="377"/>
      <c r="AG28" s="377"/>
      <c r="AH28" s="377"/>
      <c r="AI28" s="377"/>
      <c r="AJ28" s="377"/>
      <c r="AK28" s="377"/>
      <c r="AL28" s="377"/>
      <c r="AM28"/>
    </row>
    <row r="29" spans="2:39" s="60" customFormat="1" ht="20.100000000000001" customHeight="1" thickTop="1">
      <c r="B29" s="418" t="s">
        <v>115</v>
      </c>
      <c r="C29" s="419"/>
      <c r="D29" s="419"/>
      <c r="E29" s="419"/>
      <c r="F29" s="419"/>
      <c r="G29" s="419"/>
      <c r="H29" s="419"/>
      <c r="I29" s="416">
        <f>+SUM(I27:J28)</f>
        <v>0</v>
      </c>
      <c r="J29" s="417"/>
      <c r="K29" s="35" t="s">
        <v>119</v>
      </c>
      <c r="L29" s="399"/>
      <c r="M29" s="400"/>
      <c r="N29" s="379" t="s">
        <v>109</v>
      </c>
      <c r="O29" s="380"/>
      <c r="P29" s="380"/>
      <c r="Q29" s="380"/>
      <c r="R29" s="380"/>
      <c r="S29" s="380"/>
      <c r="T29" s="377">
        <f>IF(施設使用願!P15=TRUE,請求書!$I$29,0)</f>
        <v>0</v>
      </c>
      <c r="U29" s="377"/>
      <c r="V29" s="376">
        <v>400</v>
      </c>
      <c r="W29" s="376"/>
      <c r="X29" s="376"/>
      <c r="Y29" s="376"/>
      <c r="Z29" s="376">
        <f t="shared" si="0"/>
        <v>0</v>
      </c>
      <c r="AA29" s="376"/>
      <c r="AB29" s="376"/>
      <c r="AC29" s="376"/>
      <c r="AD29" s="377"/>
      <c r="AE29" s="377"/>
      <c r="AF29" s="377"/>
      <c r="AG29" s="377"/>
      <c r="AH29" s="377"/>
      <c r="AI29" s="377"/>
      <c r="AJ29" s="377"/>
      <c r="AK29" s="377"/>
      <c r="AL29" s="377"/>
      <c r="AM29"/>
    </row>
    <row r="30" spans="2:39" s="60" customFormat="1" ht="20.100000000000001" customHeight="1">
      <c r="B30" s="432"/>
      <c r="C30" s="433"/>
      <c r="D30" s="433"/>
      <c r="E30" s="433"/>
      <c r="F30" s="433"/>
      <c r="G30" s="433"/>
      <c r="H30" s="433"/>
      <c r="I30" s="433"/>
      <c r="J30" s="433"/>
      <c r="K30" s="434"/>
      <c r="L30" s="399"/>
      <c r="M30" s="400"/>
      <c r="N30" s="379" t="s">
        <v>110</v>
      </c>
      <c r="O30" s="380"/>
      <c r="P30" s="380"/>
      <c r="Q30" s="380"/>
      <c r="R30" s="380"/>
      <c r="S30" s="380"/>
      <c r="T30" s="377">
        <f>IF(施設使用願!R15=TRUE,請求書!$I$29,0)</f>
        <v>0</v>
      </c>
      <c r="U30" s="377"/>
      <c r="V30" s="376">
        <v>400</v>
      </c>
      <c r="W30" s="376"/>
      <c r="X30" s="376"/>
      <c r="Y30" s="376"/>
      <c r="Z30" s="376">
        <f t="shared" si="0"/>
        <v>0</v>
      </c>
      <c r="AA30" s="376"/>
      <c r="AB30" s="376"/>
      <c r="AC30" s="376"/>
      <c r="AD30" s="377"/>
      <c r="AE30" s="377"/>
      <c r="AF30" s="377"/>
      <c r="AG30" s="377"/>
      <c r="AH30" s="377"/>
      <c r="AI30" s="377"/>
      <c r="AJ30" s="377"/>
      <c r="AK30" s="377"/>
      <c r="AL30" s="377"/>
      <c r="AM30"/>
    </row>
    <row r="31" spans="2:39" s="60" customFormat="1" ht="20.100000000000001" customHeight="1">
      <c r="B31" s="435"/>
      <c r="C31" s="436"/>
      <c r="D31" s="436"/>
      <c r="E31" s="436"/>
      <c r="F31" s="436"/>
      <c r="G31" s="436"/>
      <c r="H31" s="436"/>
      <c r="I31" s="436"/>
      <c r="J31" s="436"/>
      <c r="K31" s="437"/>
      <c r="L31" s="420"/>
      <c r="M31" s="421"/>
      <c r="N31" s="430" t="s">
        <v>111</v>
      </c>
      <c r="O31" s="431"/>
      <c r="P31" s="431"/>
      <c r="Q31" s="431"/>
      <c r="R31" s="431"/>
      <c r="S31" s="431"/>
      <c r="T31" s="377">
        <f>IF(施設使用願!T15=TRUE,請求書!$I$29,0)</f>
        <v>0</v>
      </c>
      <c r="U31" s="377"/>
      <c r="V31" s="440">
        <v>400</v>
      </c>
      <c r="W31" s="440"/>
      <c r="X31" s="440"/>
      <c r="Y31" s="440"/>
      <c r="Z31" s="440">
        <f t="shared" si="0"/>
        <v>0</v>
      </c>
      <c r="AA31" s="440"/>
      <c r="AB31" s="440"/>
      <c r="AC31" s="440"/>
      <c r="AD31" s="441"/>
      <c r="AE31" s="441"/>
      <c r="AF31" s="441"/>
      <c r="AG31" s="441"/>
      <c r="AH31" s="441"/>
      <c r="AI31" s="441"/>
      <c r="AJ31" s="441"/>
      <c r="AK31" s="441"/>
      <c r="AL31" s="441"/>
      <c r="AM31"/>
    </row>
    <row r="32" spans="2:39" s="60" customFormat="1" ht="24" customHeight="1">
      <c r="B32" s="389" t="s">
        <v>122</v>
      </c>
      <c r="C32" s="389"/>
      <c r="D32" s="389"/>
      <c r="E32" s="389"/>
      <c r="F32" s="389"/>
      <c r="G32" s="389"/>
      <c r="H32" s="389"/>
      <c r="I32" s="389"/>
      <c r="J32" s="389"/>
      <c r="K32" s="389"/>
      <c r="L32" s="389"/>
      <c r="M32" s="389"/>
      <c r="N32" s="389"/>
      <c r="O32" s="389"/>
      <c r="P32" s="389"/>
      <c r="Q32" s="389"/>
      <c r="R32" s="389"/>
      <c r="S32" s="389"/>
      <c r="T32" s="389"/>
      <c r="U32" s="389"/>
      <c r="V32" s="389"/>
      <c r="W32" s="389"/>
      <c r="X32" s="389"/>
      <c r="Y32" s="389"/>
      <c r="Z32" s="375">
        <f>+SUM(Z22:AC31)</f>
        <v>0</v>
      </c>
      <c r="AA32" s="447"/>
      <c r="AB32" s="447"/>
      <c r="AC32" s="447"/>
      <c r="AD32" s="389"/>
      <c r="AE32" s="389"/>
      <c r="AF32" s="389"/>
      <c r="AG32" s="389"/>
      <c r="AH32" s="389"/>
      <c r="AI32" s="389"/>
      <c r="AJ32" s="389"/>
      <c r="AK32" s="389"/>
      <c r="AL32" s="389"/>
      <c r="AM32"/>
    </row>
    <row r="33" spans="2:42" ht="24" customHeight="1" thickBot="1">
      <c r="B33" s="443" t="s">
        <v>123</v>
      </c>
      <c r="C33" s="443"/>
      <c r="D33" s="443"/>
      <c r="E33" s="443"/>
      <c r="F33" s="443"/>
      <c r="G33" s="443"/>
      <c r="H33" s="443"/>
      <c r="I33" s="443"/>
      <c r="J33" s="443"/>
      <c r="K33" s="443"/>
      <c r="L33" s="443"/>
      <c r="M33" s="443"/>
      <c r="N33" s="443"/>
      <c r="O33" s="443"/>
      <c r="P33" s="443"/>
      <c r="Q33" s="443"/>
      <c r="R33" s="443"/>
      <c r="S33" s="443"/>
      <c r="T33" s="443"/>
      <c r="U33" s="443"/>
      <c r="V33" s="446">
        <v>0.1</v>
      </c>
      <c r="W33" s="446"/>
      <c r="X33" s="446"/>
      <c r="Y33" s="446"/>
      <c r="Z33" s="445">
        <f>+Z32*V33</f>
        <v>0</v>
      </c>
      <c r="AA33" s="445"/>
      <c r="AB33" s="445"/>
      <c r="AC33" s="445"/>
      <c r="AD33" s="443"/>
      <c r="AE33" s="443"/>
      <c r="AF33" s="443"/>
      <c r="AG33" s="443"/>
      <c r="AH33" s="443"/>
      <c r="AI33" s="443"/>
      <c r="AJ33" s="443"/>
      <c r="AK33" s="443"/>
      <c r="AL33" s="443"/>
    </row>
    <row r="34" spans="2:42" ht="24" customHeight="1" thickTop="1">
      <c r="B34" s="442" t="s">
        <v>190</v>
      </c>
      <c r="C34" s="442"/>
      <c r="D34" s="442"/>
      <c r="E34" s="442"/>
      <c r="F34" s="442"/>
      <c r="G34" s="442"/>
      <c r="H34" s="442"/>
      <c r="I34" s="442"/>
      <c r="J34" s="442"/>
      <c r="K34" s="442"/>
      <c r="L34" s="442"/>
      <c r="M34" s="442"/>
      <c r="N34" s="442"/>
      <c r="O34" s="442"/>
      <c r="P34" s="442"/>
      <c r="Q34" s="442"/>
      <c r="R34" s="442"/>
      <c r="S34" s="442"/>
      <c r="T34" s="442"/>
      <c r="U34" s="442"/>
      <c r="V34" s="442"/>
      <c r="W34" s="442"/>
      <c r="X34" s="442"/>
      <c r="Y34" s="442"/>
      <c r="Z34" s="444">
        <f>+Z32+Z33</f>
        <v>0</v>
      </c>
      <c r="AA34" s="444"/>
      <c r="AB34" s="444"/>
      <c r="AC34" s="444"/>
      <c r="AD34" s="442"/>
      <c r="AE34" s="442"/>
      <c r="AF34" s="442"/>
      <c r="AG34" s="442"/>
      <c r="AH34" s="442"/>
      <c r="AI34" s="442"/>
      <c r="AJ34" s="442"/>
      <c r="AK34" s="442"/>
      <c r="AL34" s="442"/>
    </row>
    <row r="35" spans="2:42">
      <c r="B35" s="406" t="s">
        <v>140</v>
      </c>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N35"/>
      <c r="AO35"/>
      <c r="AP35"/>
    </row>
    <row r="36" spans="2:42" ht="14.25">
      <c r="C36" s="449" t="s">
        <v>141</v>
      </c>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449"/>
      <c r="AK36" s="449"/>
      <c r="AL36" s="449"/>
      <c r="AN36"/>
      <c r="AO36"/>
      <c r="AP36"/>
    </row>
    <row r="37" spans="2:42">
      <c r="C37" t="s">
        <v>142</v>
      </c>
      <c r="D37" s="384" t="s">
        <v>143</v>
      </c>
      <c r="E37" s="384"/>
      <c r="F37" s="384"/>
      <c r="G37" s="384"/>
      <c r="H37" s="384"/>
      <c r="I37" s="384"/>
      <c r="V37" s="185"/>
      <c r="W37" s="185"/>
      <c r="X37" s="185"/>
      <c r="Y37" s="185"/>
      <c r="Z37" s="185"/>
      <c r="AA37" s="185"/>
      <c r="AB37" s="185"/>
      <c r="AC37" s="185"/>
      <c r="AD37" s="185"/>
      <c r="AE37" s="185"/>
      <c r="AF37" s="185"/>
      <c r="AG37" s="185"/>
      <c r="AH37" s="185"/>
      <c r="AI37" s="185"/>
      <c r="AJ37" s="185"/>
      <c r="AK37" s="185"/>
      <c r="AL37" s="185"/>
      <c r="AN37"/>
      <c r="AO37"/>
      <c r="AP37"/>
    </row>
    <row r="38" spans="2:42">
      <c r="D38" s="384" t="s">
        <v>144</v>
      </c>
      <c r="E38" s="384"/>
      <c r="F38" s="384"/>
      <c r="G38" s="384"/>
      <c r="H38" s="384"/>
      <c r="I38" s="384"/>
      <c r="V38" s="185"/>
      <c r="W38" s="185"/>
      <c r="X38" s="185"/>
      <c r="Y38" s="185"/>
      <c r="Z38" s="185"/>
      <c r="AA38" s="185"/>
      <c r="AB38" s="185"/>
      <c r="AC38" s="185"/>
      <c r="AD38" s="185"/>
      <c r="AE38" s="185"/>
      <c r="AF38" s="185"/>
      <c r="AG38" s="185"/>
      <c r="AH38" s="185"/>
      <c r="AI38" s="185"/>
      <c r="AJ38" s="185"/>
      <c r="AK38" s="185"/>
      <c r="AL38" s="185"/>
      <c r="AN38"/>
      <c r="AO38"/>
      <c r="AP38"/>
    </row>
    <row r="39" spans="2:42">
      <c r="D39" s="384" t="s">
        <v>145</v>
      </c>
      <c r="E39" s="384"/>
      <c r="F39" s="384"/>
      <c r="G39" s="384"/>
      <c r="H39" s="384"/>
      <c r="I39" s="448" t="s">
        <v>146</v>
      </c>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N39"/>
      <c r="AO39"/>
      <c r="AP39"/>
    </row>
    <row r="40" spans="2:42">
      <c r="D40" s="384" t="s">
        <v>147</v>
      </c>
      <c r="E40" s="384"/>
      <c r="F40" s="384"/>
      <c r="G40" s="384"/>
      <c r="H40" s="384"/>
      <c r="I40" s="448" t="s">
        <v>148</v>
      </c>
      <c r="J40" s="384"/>
      <c r="K40" s="384"/>
      <c r="L40" s="384"/>
      <c r="M40" s="384"/>
      <c r="N40" s="384"/>
      <c r="O40" s="384"/>
      <c r="P40" s="384"/>
      <c r="Q40" s="384"/>
      <c r="R40" s="384"/>
      <c r="S40" s="384"/>
      <c r="T40" s="384"/>
      <c r="U40" s="384"/>
      <c r="V40" s="384"/>
      <c r="W40" s="384"/>
      <c r="X40" s="384"/>
      <c r="Y40" s="384"/>
      <c r="Z40" s="384"/>
      <c r="AA40" s="384"/>
      <c r="AB40" s="384"/>
      <c r="AC40" s="384"/>
      <c r="AD40" s="384"/>
      <c r="AE40" s="384"/>
      <c r="AF40" s="384"/>
      <c r="AG40" s="384"/>
      <c r="AH40" s="384"/>
      <c r="AI40" s="384"/>
      <c r="AJ40" s="384"/>
      <c r="AK40" s="384"/>
      <c r="AL40" s="384"/>
      <c r="AN40"/>
      <c r="AO40"/>
      <c r="AP40"/>
    </row>
    <row r="41" spans="2:42" ht="3.95" customHeight="1">
      <c r="V41" s="36"/>
      <c r="W41" s="42"/>
      <c r="X41" s="36"/>
      <c r="Y41" s="185"/>
      <c r="Z41" s="185"/>
      <c r="AA41" s="185"/>
      <c r="AB41" s="185"/>
      <c r="AC41" s="185"/>
      <c r="AD41" s="185"/>
      <c r="AE41" s="185"/>
      <c r="AF41" s="185"/>
      <c r="AG41" s="185"/>
      <c r="AH41" s="185"/>
      <c r="AI41" s="185"/>
      <c r="AJ41" s="185"/>
      <c r="AK41" s="185"/>
      <c r="AL41" s="185"/>
      <c r="AN41"/>
      <c r="AO41"/>
      <c r="AP41"/>
    </row>
    <row r="42" spans="2:42" ht="14.25">
      <c r="C42" s="449" t="s">
        <v>149</v>
      </c>
      <c r="D42" s="449"/>
      <c r="E42" s="449"/>
      <c r="F42" s="449"/>
      <c r="G42" s="449"/>
      <c r="H42" s="449"/>
      <c r="I42" s="449"/>
      <c r="J42" s="449"/>
      <c r="K42" s="449"/>
      <c r="L42" s="449"/>
      <c r="M42" s="449"/>
      <c r="N42" s="449"/>
      <c r="O42" s="449"/>
      <c r="P42" s="449"/>
      <c r="Q42" s="449"/>
      <c r="R42" s="449"/>
      <c r="S42" s="449"/>
      <c r="T42" s="449"/>
      <c r="U42" s="449"/>
      <c r="V42" s="449"/>
      <c r="W42" s="449"/>
      <c r="X42" s="449"/>
      <c r="Y42" s="449"/>
      <c r="Z42" s="449"/>
      <c r="AA42" s="449"/>
      <c r="AB42" s="449"/>
      <c r="AC42" s="449"/>
      <c r="AD42" s="449"/>
      <c r="AE42" s="449"/>
      <c r="AF42" s="449"/>
      <c r="AG42" s="449"/>
      <c r="AH42" s="449"/>
      <c r="AI42" s="449"/>
      <c r="AJ42" s="449"/>
      <c r="AK42" s="449"/>
      <c r="AL42" s="449"/>
      <c r="AN42"/>
      <c r="AO42"/>
      <c r="AP42"/>
    </row>
    <row r="43" spans="2:42">
      <c r="D43" s="384" t="s">
        <v>150</v>
      </c>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N43"/>
      <c r="AO43"/>
      <c r="AP43"/>
    </row>
    <row r="44" spans="2:42">
      <c r="D44" s="384" t="s">
        <v>151</v>
      </c>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N44"/>
      <c r="AO44"/>
      <c r="AP44"/>
    </row>
    <row r="45" spans="2:42">
      <c r="D45" s="384" t="s">
        <v>152</v>
      </c>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N45"/>
      <c r="AO45"/>
      <c r="AP45"/>
    </row>
    <row r="46" spans="2:42" ht="13.5">
      <c r="B46" s="407" t="s">
        <v>192</v>
      </c>
      <c r="C46" s="407"/>
      <c r="D46" s="407"/>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7"/>
      <c r="AJ46" s="407"/>
      <c r="AK46" s="407"/>
      <c r="AL46" s="407"/>
    </row>
    <row r="47" spans="2:42" ht="3.95" customHeight="1" thickBot="1">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row>
    <row r="48" spans="2:42">
      <c r="Z48" s="408" t="s">
        <v>193</v>
      </c>
      <c r="AA48" s="409"/>
      <c r="AB48" s="409"/>
      <c r="AC48" s="409"/>
      <c r="AD48" s="409"/>
      <c r="AE48" s="409"/>
      <c r="AF48" s="409"/>
      <c r="AG48" s="409"/>
      <c r="AH48" s="409"/>
      <c r="AI48" s="409"/>
      <c r="AJ48" s="409"/>
      <c r="AK48" s="409"/>
      <c r="AL48" s="410"/>
    </row>
    <row r="49" spans="26:38">
      <c r="Z49" s="411" t="s">
        <v>197</v>
      </c>
      <c r="AA49" s="384"/>
      <c r="AB49" s="384"/>
      <c r="AC49" s="384"/>
      <c r="AD49" s="384"/>
      <c r="AE49" s="384"/>
      <c r="AF49" s="384"/>
      <c r="AG49" s="384"/>
      <c r="AH49" s="384"/>
      <c r="AI49" s="384"/>
      <c r="AJ49" s="384"/>
      <c r="AK49" s="384"/>
      <c r="AL49" s="412"/>
    </row>
    <row r="50" spans="26:38">
      <c r="Z50" s="413" t="s">
        <v>194</v>
      </c>
      <c r="AA50" s="414"/>
      <c r="AB50" s="414"/>
      <c r="AC50" s="414"/>
      <c r="AD50" s="414"/>
      <c r="AE50" s="414"/>
      <c r="AF50" s="414"/>
      <c r="AG50" s="414"/>
      <c r="AH50" s="414"/>
      <c r="AI50" s="414"/>
      <c r="AJ50" s="414"/>
      <c r="AK50" s="414"/>
      <c r="AL50" s="415"/>
    </row>
    <row r="51" spans="26:38">
      <c r="Z51" s="413" t="s">
        <v>195</v>
      </c>
      <c r="AA51" s="414"/>
      <c r="AB51" s="414"/>
      <c r="AC51" s="414"/>
      <c r="AD51" s="414"/>
      <c r="AE51" s="414"/>
      <c r="AF51" s="414"/>
      <c r="AG51" s="414"/>
      <c r="AH51" s="414"/>
      <c r="AI51" s="414"/>
      <c r="AJ51" s="414"/>
      <c r="AK51" s="414"/>
      <c r="AL51" s="415"/>
    </row>
    <row r="52" spans="26:38">
      <c r="Z52" s="413" t="s">
        <v>196</v>
      </c>
      <c r="AA52" s="414"/>
      <c r="AB52" s="414"/>
      <c r="AC52" s="414"/>
      <c r="AD52" s="414"/>
      <c r="AE52" s="414"/>
      <c r="AF52" s="414"/>
      <c r="AG52" s="414"/>
      <c r="AH52" s="414"/>
      <c r="AI52" s="414"/>
      <c r="AJ52" s="414"/>
      <c r="AK52" s="414"/>
      <c r="AL52" s="415"/>
    </row>
    <row r="53" spans="26:38" ht="12.75" thickBot="1">
      <c r="Z53" s="403" t="s">
        <v>198</v>
      </c>
      <c r="AA53" s="404"/>
      <c r="AB53" s="404"/>
      <c r="AC53" s="404"/>
      <c r="AD53" s="404"/>
      <c r="AE53" s="404"/>
      <c r="AF53" s="404"/>
      <c r="AG53" s="404"/>
      <c r="AH53" s="404"/>
      <c r="AI53" s="404"/>
      <c r="AJ53" s="404"/>
      <c r="AK53" s="404"/>
      <c r="AL53" s="405"/>
    </row>
  </sheetData>
  <mergeCells count="116">
    <mergeCell ref="B46:AL46"/>
    <mergeCell ref="Z48:AL48"/>
    <mergeCell ref="Z49:AL49"/>
    <mergeCell ref="Z50:AL50"/>
    <mergeCell ref="Z51:AL51"/>
    <mergeCell ref="Z52:AL52"/>
    <mergeCell ref="Z53:AL53"/>
    <mergeCell ref="B2:AL2"/>
    <mergeCell ref="AE4:AF4"/>
    <mergeCell ref="D6:AL6"/>
    <mergeCell ref="E7:AL7"/>
    <mergeCell ref="B16:AL16"/>
    <mergeCell ref="B17:AL17"/>
    <mergeCell ref="B18:AL18"/>
    <mergeCell ref="B20:K21"/>
    <mergeCell ref="L20:S21"/>
    <mergeCell ref="T20:U21"/>
    <mergeCell ref="V20:Y21"/>
    <mergeCell ref="Z20:AC21"/>
    <mergeCell ref="AD20:AL21"/>
    <mergeCell ref="B22:K22"/>
    <mergeCell ref="L22:M23"/>
    <mergeCell ref="N22:S22"/>
    <mergeCell ref="T22:U22"/>
    <mergeCell ref="AD24:AL24"/>
    <mergeCell ref="C25:K25"/>
    <mergeCell ref="N25:S25"/>
    <mergeCell ref="T25:U25"/>
    <mergeCell ref="V25:Y25"/>
    <mergeCell ref="V22:Y22"/>
    <mergeCell ref="Z22:AC22"/>
    <mergeCell ref="AD22:AL22"/>
    <mergeCell ref="C23:K23"/>
    <mergeCell ref="N23:S23"/>
    <mergeCell ref="T23:U23"/>
    <mergeCell ref="V23:Y23"/>
    <mergeCell ref="Z23:AC23"/>
    <mergeCell ref="AD23:AL23"/>
    <mergeCell ref="B24:K24"/>
    <mergeCell ref="L24:M31"/>
    <mergeCell ref="N24:S24"/>
    <mergeCell ref="T24:U24"/>
    <mergeCell ref="V24:Y24"/>
    <mergeCell ref="Z24:AC24"/>
    <mergeCell ref="N26:S26"/>
    <mergeCell ref="T26:U26"/>
    <mergeCell ref="V26:Y26"/>
    <mergeCell ref="Z26:AC26"/>
    <mergeCell ref="V30:Y30"/>
    <mergeCell ref="Z30:AC30"/>
    <mergeCell ref="B27:H27"/>
    <mergeCell ref="I27:J27"/>
    <mergeCell ref="AD27:AL27"/>
    <mergeCell ref="B28:H28"/>
    <mergeCell ref="I28:J28"/>
    <mergeCell ref="N28:S28"/>
    <mergeCell ref="T28:U28"/>
    <mergeCell ref="V28:Y28"/>
    <mergeCell ref="Z28:AC28"/>
    <mergeCell ref="AD28:AL28"/>
    <mergeCell ref="N29:S29"/>
    <mergeCell ref="T29:U29"/>
    <mergeCell ref="V29:Y29"/>
    <mergeCell ref="Z29:AC29"/>
    <mergeCell ref="N27:S27"/>
    <mergeCell ref="T27:U27"/>
    <mergeCell ref="V27:Y27"/>
    <mergeCell ref="Z27:AC27"/>
    <mergeCell ref="AD26:AL26"/>
    <mergeCell ref="D44:AL44"/>
    <mergeCell ref="D45:AL45"/>
    <mergeCell ref="B35:AL35"/>
    <mergeCell ref="C36:AL36"/>
    <mergeCell ref="D37:I37"/>
    <mergeCell ref="D38:I38"/>
    <mergeCell ref="D39:H39"/>
    <mergeCell ref="I39:AL39"/>
    <mergeCell ref="V37:AL37"/>
    <mergeCell ref="V38:AL38"/>
    <mergeCell ref="Y41:AL41"/>
    <mergeCell ref="D43:AL43"/>
    <mergeCell ref="B33:U33"/>
    <mergeCell ref="V33:Y33"/>
    <mergeCell ref="Z33:AC33"/>
    <mergeCell ref="AD33:AL33"/>
    <mergeCell ref="B34:U34"/>
    <mergeCell ref="V34:Y34"/>
    <mergeCell ref="Z34:AC34"/>
    <mergeCell ref="AD34:AL34"/>
    <mergeCell ref="B30:K31"/>
    <mergeCell ref="N30:S30"/>
    <mergeCell ref="T30:U30"/>
    <mergeCell ref="Z13:AL13"/>
    <mergeCell ref="Z9:AL9"/>
    <mergeCell ref="Z10:AL10"/>
    <mergeCell ref="Z11:AL11"/>
    <mergeCell ref="Z12:AL12"/>
    <mergeCell ref="Z14:AL14"/>
    <mergeCell ref="D40:H40"/>
    <mergeCell ref="I40:AL40"/>
    <mergeCell ref="C42:AL42"/>
    <mergeCell ref="Z31:AC31"/>
    <mergeCell ref="AD31:AL31"/>
    <mergeCell ref="B32:U32"/>
    <mergeCell ref="V32:Y32"/>
    <mergeCell ref="Z32:AC32"/>
    <mergeCell ref="AD32:AL32"/>
    <mergeCell ref="AD29:AL29"/>
    <mergeCell ref="AD30:AL30"/>
    <mergeCell ref="N31:S31"/>
    <mergeCell ref="T31:U31"/>
    <mergeCell ref="V31:Y31"/>
    <mergeCell ref="Z25:AC25"/>
    <mergeCell ref="AD25:AL25"/>
    <mergeCell ref="B29:H29"/>
    <mergeCell ref="I29:J29"/>
  </mergeCells>
  <phoneticPr fontId="1"/>
  <dataValidations count="1">
    <dataValidation type="list" allowBlank="1" showInputMessage="1" showErrorMessage="1" sqref="AE4" xr:uid="{CED97342-E90E-4AB0-8018-2ED1B6EAB722}">
      <formula1>"平成,令和,西暦"</formula1>
    </dataValidation>
  </dataValidations>
  <hyperlinks>
    <hyperlink ref="Y42" r:id="rId1" display="saigai@j.iwate-med.ac.jp" xr:uid="{00000000-0004-0000-0400-000000000000}"/>
  </hyperlinks>
  <pageMargins left="0.78740157480314965" right="0.39370078740157483" top="0.70866141732283472" bottom="0.39370078740157483" header="0.31496062992125984" footer="0.31496062992125984"/>
  <pageSetup paperSize="9" orientation="portrait" r:id="rId2"/>
  <headerFooter>
    <oddFooter>&amp;RVer.2.1</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施設使用願</vt:lpstr>
      <vt:lpstr>記入例</vt:lpstr>
      <vt:lpstr>一覧表</vt:lpstr>
      <vt:lpstr>見積書</vt:lpstr>
      <vt:lpstr>請求書</vt:lpstr>
      <vt:lpstr>記入例!Print_Area</vt:lpstr>
      <vt:lpstr>見積書!Print_Area</vt:lpstr>
      <vt:lpstr>施設使用願!Print_Area</vt:lpstr>
      <vt:lpstr>請求書!Print_Area</vt:lpstr>
      <vt:lpstr>一覧表!Print_Titles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蒲澤優</cp:lastModifiedBy>
  <cp:lastPrinted>2024-02-02T08:18:39Z</cp:lastPrinted>
  <dcterms:created xsi:type="dcterms:W3CDTF">2019-04-03T02:32:37Z</dcterms:created>
  <dcterms:modified xsi:type="dcterms:W3CDTF">2024-02-16T01:18:25Z</dcterms:modified>
</cp:coreProperties>
</file>