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80" windowHeight="5775" firstSheet="3" activeTab="3"/>
  </bookViews>
  <sheets>
    <sheet name="Sheet1" sheetId="1" r:id="rId1"/>
    <sheet name="Sheet2" sheetId="2" r:id="rId2"/>
    <sheet name="Sheet8" sheetId="3" r:id="rId3"/>
    <sheet name="updating" sheetId="4" r:id="rId4"/>
    <sheet name="Sheet5" sheetId="5" r:id="rId5"/>
    <sheet name="Sheet7" sheetId="6" r:id="rId6"/>
  </sheets>
  <definedNames>
    <definedName name="a">#REF!</definedName>
    <definedName name="lambda">'Sheet1'!$H$1</definedName>
    <definedName name="lamda">'Sheet2'!$C$3</definedName>
    <definedName name="lbd">#REF!</definedName>
    <definedName name="ui2">#REF!</definedName>
  </definedNames>
  <calcPr fullCalcOnLoad="1"/>
</workbook>
</file>

<file path=xl/comments1.xml><?xml version="1.0" encoding="utf-8"?>
<comments xmlns="http://schemas.openxmlformats.org/spreadsheetml/2006/main">
  <authors>
    <author>Dr. Attaullah Shah</author>
  </authors>
  <commentList>
    <comment ref="B7" authorId="0">
      <text>
        <r>
          <rPr>
            <b/>
            <sz val="9"/>
            <rFont val="Tahoma"/>
            <family val="0"/>
          </rPr>
          <t>Dr. Attaullah Shah:</t>
        </r>
        <r>
          <rPr>
            <sz val="9"/>
            <rFont val="Tahoma"/>
            <family val="0"/>
          </rPr>
          <t xml:space="preserve">
Assume that aug 26 is one additional day for which we want to update the volatiltiy
</t>
        </r>
      </text>
    </comment>
    <comment ref="N26" authorId="0">
      <text>
        <r>
          <rPr>
            <b/>
            <sz val="9"/>
            <rFont val="Tahoma"/>
            <family val="0"/>
          </rPr>
          <t>Dr. Attaullah Shah:</t>
        </r>
        <r>
          <rPr>
            <sz val="9"/>
            <rFont val="Tahoma"/>
            <family val="0"/>
          </rPr>
          <t xml:space="preserve">
Assume that aug 26 is one additional day for which we want to update the volatiltiy</t>
        </r>
      </text>
    </comment>
  </commentList>
</comments>
</file>

<file path=xl/sharedStrings.xml><?xml version="1.0" encoding="utf-8"?>
<sst xmlns="http://schemas.openxmlformats.org/spreadsheetml/2006/main" count="56" uniqueCount="35">
  <si>
    <t>Date</t>
  </si>
  <si>
    <t>t</t>
  </si>
  <si>
    <t>Adj.</t>
  </si>
  <si>
    <t>Price</t>
  </si>
  <si>
    <t>Close</t>
  </si>
  <si>
    <t>Return</t>
  </si>
  <si>
    <t>Weight</t>
  </si>
  <si>
    <r>
      <t xml:space="preserve">( </t>
    </r>
    <r>
      <rPr>
        <b/>
        <sz val="12"/>
        <rFont val="Symbol"/>
        <family val="1"/>
      </rPr>
      <t>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)</t>
    </r>
  </si>
  <si>
    <t>Return^2</t>
  </si>
  <si>
    <r>
      <t>( m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)</t>
    </r>
  </si>
  <si>
    <t>Period</t>
  </si>
  <si>
    <r>
      <t>( m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)</t>
    </r>
  </si>
  <si>
    <t>Equal</t>
  </si>
  <si>
    <t>Lambda</t>
  </si>
  <si>
    <t>Simple</t>
  </si>
  <si>
    <t>Variance</t>
  </si>
  <si>
    <t>Exponentially Weighted Moving Average (EWMA)</t>
  </si>
  <si>
    <r>
      <t>a</t>
    </r>
    <r>
      <rPr>
        <b/>
        <sz val="12"/>
        <rFont val="Arial"/>
        <family val="2"/>
      </rPr>
      <t>Return^2</t>
    </r>
  </si>
  <si>
    <r>
      <t xml:space="preserve">( </t>
    </r>
    <r>
      <rPr>
        <b/>
        <sz val="12"/>
        <rFont val="Symbol"/>
        <family val="1"/>
      </rPr>
      <t>am</t>
    </r>
    <r>
      <rPr>
        <b/>
        <vertAlign val="superscript"/>
        <sz val="12"/>
        <rFont val="Symbol"/>
        <family val="1"/>
      </rPr>
      <t>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)</t>
    </r>
  </si>
  <si>
    <t>SD</t>
  </si>
  <si>
    <t>ui</t>
  </si>
  <si>
    <t>Var</t>
  </si>
  <si>
    <t>Prrice1</t>
  </si>
  <si>
    <t>ui2</t>
  </si>
  <si>
    <t>var</t>
  </si>
  <si>
    <t>sd</t>
  </si>
  <si>
    <t>Ui</t>
  </si>
  <si>
    <t>Ui2</t>
  </si>
  <si>
    <r>
      <t>( ai</t>
    </r>
    <r>
      <rPr>
        <b/>
        <sz val="12"/>
        <rFont val="Arial"/>
        <family val="2"/>
      </rPr>
      <t>)</t>
    </r>
  </si>
  <si>
    <t>a*u2</t>
  </si>
  <si>
    <t>eq wiehtg variance</t>
  </si>
  <si>
    <t>eq weighte SD</t>
  </si>
  <si>
    <t>EWMA variance</t>
  </si>
  <si>
    <t>ai*u2</t>
  </si>
  <si>
    <t>EWMV SD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</si>
</sst>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t-&quot;#"/>
    <numFmt numFmtId="171" formatCode="&quot;$&quot;#,##0.00"/>
    <numFmt numFmtId="172" formatCode="0.0%"/>
    <numFmt numFmtId="173" formatCode="0.000%"/>
    <numFmt numFmtId="174" formatCode="0.0000%"/>
    <numFmt numFmtId="175" formatCode="0.00000%"/>
    <numFmt numFmtId="176" formatCode="0.000000000000000000%"/>
    <numFmt numFmtId="177" formatCode="0.00000000000000000%"/>
    <numFmt numFmtId="178" formatCode="0.0000000000000000000%"/>
    <numFmt numFmtId="179" formatCode="0.00000000000000000000%"/>
    <numFmt numFmtId="180" formatCode="0.000000000000000000000%"/>
    <numFmt numFmtId="181" formatCode="0.0000000000000000000000%"/>
    <numFmt numFmtId="182" formatCode="0.00000000000000000000000%"/>
    <numFmt numFmtId="183" formatCode="0.000000000000000000000000%"/>
    <numFmt numFmtId="184" formatCode="0.0000000000000000%"/>
    <numFmt numFmtId="185" formatCode="0.000000000000000%"/>
    <numFmt numFmtId="186" formatCode="0.00000000000000%"/>
    <numFmt numFmtId="187" formatCode="0.0000000000000%"/>
    <numFmt numFmtId="188" formatCode="0.000000000000%"/>
    <numFmt numFmtId="189" formatCode="0.00000000000%"/>
    <numFmt numFmtId="190" formatCode="0.0000000000%"/>
    <numFmt numFmtId="191" formatCode="0.000000000%"/>
    <numFmt numFmtId="192" formatCode="0.00000000%"/>
    <numFmt numFmtId="193" formatCode="0.0000000%"/>
    <numFmt numFmtId="194" formatCode="0.000000%"/>
    <numFmt numFmtId="195" formatCode="[$-4409]dddd\,\ d\ mmmm\,\ yyyy"/>
    <numFmt numFmtId="196" formatCode="[$-409]h:mm:ss\ AM/PM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sz val="14"/>
      <color indexed="18"/>
      <name val="Arial"/>
      <family val="2"/>
    </font>
    <font>
      <b/>
      <sz val="16"/>
      <color indexed="12"/>
      <name val="Arial"/>
      <family val="2"/>
    </font>
    <font>
      <b/>
      <vertAlign val="superscript"/>
      <sz val="12"/>
      <name val="Symbol"/>
      <family val="1"/>
    </font>
    <font>
      <b/>
      <sz val="16"/>
      <color indexed="30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7"/>
      <name val="Arial"/>
      <family val="2"/>
    </font>
    <font>
      <b/>
      <sz val="16"/>
      <color indexed="17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171" fontId="2" fillId="0" borderId="0" xfId="0" applyNumberFormat="1" applyFont="1" applyAlignment="1">
      <alignment/>
    </xf>
    <xf numFmtId="173" fontId="1" fillId="0" borderId="0" xfId="57" applyNumberFormat="1" applyFont="1" applyAlignment="1">
      <alignment/>
    </xf>
    <xf numFmtId="175" fontId="1" fillId="0" borderId="0" xfId="57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175" fontId="0" fillId="0" borderId="0" xfId="0" applyNumberFormat="1" applyAlignment="1">
      <alignment/>
    </xf>
    <xf numFmtId="0" fontId="10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4" fontId="0" fillId="0" borderId="0" xfId="57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5" fontId="0" fillId="0" borderId="0" xfId="57" applyNumberFormat="1" applyFont="1" applyAlignment="1">
      <alignment/>
    </xf>
    <xf numFmtId="194" fontId="0" fillId="0" borderId="0" xfId="0" applyNumberFormat="1" applyAlignment="1">
      <alignment/>
    </xf>
    <xf numFmtId="194" fontId="10" fillId="0" borderId="0" xfId="57" applyNumberFormat="1" applyFont="1" applyAlignment="1">
      <alignment/>
    </xf>
    <xf numFmtId="194" fontId="10" fillId="0" borderId="0" xfId="0" applyNumberFormat="1" applyFont="1" applyAlignment="1">
      <alignment/>
    </xf>
    <xf numFmtId="173" fontId="17" fillId="33" borderId="0" xfId="57" applyNumberFormat="1" applyFont="1" applyFill="1" applyAlignment="1">
      <alignment/>
    </xf>
    <xf numFmtId="173" fontId="15" fillId="33" borderId="0" xfId="57" applyNumberFormat="1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5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75" fontId="0" fillId="5" borderId="0" xfId="57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173" fontId="11" fillId="34" borderId="0" xfId="0" applyNumberFormat="1" applyFont="1" applyFill="1" applyAlignment="1">
      <alignment horizontal="right"/>
    </xf>
    <xf numFmtId="173" fontId="15" fillId="0" borderId="0" xfId="57" applyNumberFormat="1" applyFont="1" applyFill="1" applyAlignment="1">
      <alignment horizontal="center"/>
    </xf>
    <xf numFmtId="174" fontId="12" fillId="34" borderId="0" xfId="57" applyNumberFormat="1" applyFont="1" applyFill="1" applyAlignment="1">
      <alignment horizontal="center"/>
    </xf>
    <xf numFmtId="175" fontId="12" fillId="34" borderId="0" xfId="57" applyNumberFormat="1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19" borderId="12" xfId="0" applyFill="1" applyBorder="1" applyAlignment="1" applyProtection="1">
      <alignment/>
      <protection locked="0"/>
    </xf>
    <xf numFmtId="0" fontId="0" fillId="19" borderId="0" xfId="0" applyFill="1" applyBorder="1" applyAlignment="1" applyProtection="1">
      <alignment/>
      <protection locked="0"/>
    </xf>
    <xf numFmtId="0" fontId="0" fillId="19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57" applyNumberFormat="1" applyFont="1" applyAlignment="1" applyProtection="1">
      <alignment/>
      <protection/>
    </xf>
    <xf numFmtId="173" fontId="0" fillId="0" borderId="0" xfId="57" applyNumberFormat="1" applyFont="1" applyAlignment="1">
      <alignment/>
    </xf>
    <xf numFmtId="0" fontId="4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9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57" applyNumberFormat="1" applyFont="1" applyAlignment="1">
      <alignment/>
    </xf>
    <xf numFmtId="173" fontId="0" fillId="35" borderId="0" xfId="0" applyNumberFormat="1" applyFill="1" applyAlignment="1">
      <alignment/>
    </xf>
    <xf numFmtId="15" fontId="4" fillId="0" borderId="0" xfId="0" applyNumberFormat="1" applyFont="1" applyBorder="1" applyAlignment="1">
      <alignment/>
    </xf>
    <xf numFmtId="174" fontId="37" fillId="0" borderId="0" xfId="57" applyNumberFormat="1" applyFont="1" applyAlignment="1">
      <alignment horizontal="right"/>
    </xf>
    <xf numFmtId="15" fontId="0" fillId="0" borderId="0" xfId="0" applyNumberFormat="1" applyAlignment="1" applyProtection="1">
      <alignment/>
      <protection locked="0"/>
    </xf>
    <xf numFmtId="174" fontId="0" fillId="0" borderId="0" xfId="57" applyNumberFormat="1" applyFont="1" applyAlignment="1" applyProtection="1">
      <alignment/>
      <protection/>
    </xf>
    <xf numFmtId="174" fontId="0" fillId="19" borderId="0" xfId="57" applyNumberFormat="1" applyFont="1" applyFill="1" applyBorder="1" applyAlignment="1" applyProtection="1">
      <alignment/>
      <protection/>
    </xf>
    <xf numFmtId="174" fontId="0" fillId="19" borderId="12" xfId="0" applyNumberFormat="1" applyFill="1" applyBorder="1" applyAlignment="1" applyProtection="1">
      <alignment/>
      <protection locked="0"/>
    </xf>
    <xf numFmtId="174" fontId="0" fillId="19" borderId="0" xfId="0" applyNumberForma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zoomScale="90" zoomScaleNormal="90" zoomScalePageLayoutView="0" workbookViewId="0" topLeftCell="A1">
      <selection activeCell="H1" sqref="H1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1.421875" style="1" customWidth="1"/>
    <col min="4" max="4" width="4.00390625" style="0" customWidth="1"/>
    <col min="5" max="5" width="11.00390625" style="0" customWidth="1"/>
    <col min="6" max="6" width="12.28125" style="0" customWidth="1"/>
    <col min="7" max="7" width="14.28125" style="0" customWidth="1"/>
    <col min="9" max="9" width="13.57421875" style="0" customWidth="1"/>
    <col min="14" max="14" width="22.421875" style="0" bestFit="1" customWidth="1"/>
  </cols>
  <sheetData>
    <row r="1" spans="8:10" ht="18">
      <c r="H1" s="16"/>
      <c r="I1" s="16"/>
      <c r="J1" s="17" t="s">
        <v>14</v>
      </c>
    </row>
    <row r="2" spans="2:10" ht="21">
      <c r="B2" s="2"/>
      <c r="G2" s="21" t="s">
        <v>13</v>
      </c>
      <c r="H2" s="21">
        <v>0.94</v>
      </c>
      <c r="J2" s="17" t="s">
        <v>15</v>
      </c>
    </row>
    <row r="3" spans="2:14" ht="15.75">
      <c r="B3" s="2"/>
      <c r="N3" s="42">
        <f>AVERAGE(F8:F516)</f>
        <v>0.0005833939243104483</v>
      </c>
    </row>
    <row r="4" spans="3:14" ht="15.75">
      <c r="C4" s="8" t="s">
        <v>2</v>
      </c>
      <c r="E4" s="15" t="s">
        <v>10</v>
      </c>
      <c r="N4" s="42"/>
    </row>
    <row r="5" spans="2:14" ht="15.75">
      <c r="B5" s="3"/>
      <c r="C5" s="8" t="s">
        <v>3</v>
      </c>
      <c r="E5" s="15" t="s">
        <v>5</v>
      </c>
      <c r="F5" s="13" t="s">
        <v>8</v>
      </c>
      <c r="G5" s="13" t="s">
        <v>12</v>
      </c>
      <c r="H5" s="13" t="s">
        <v>6</v>
      </c>
      <c r="I5" s="19" t="s">
        <v>17</v>
      </c>
      <c r="N5" s="42"/>
    </row>
    <row r="6" spans="2:14" ht="18.75" thickBot="1">
      <c r="B6" s="4" t="s">
        <v>0</v>
      </c>
      <c r="C6" s="9" t="s">
        <v>4</v>
      </c>
      <c r="E6" s="14" t="s">
        <v>11</v>
      </c>
      <c r="F6" s="14" t="s">
        <v>9</v>
      </c>
      <c r="G6" s="9" t="s">
        <v>6</v>
      </c>
      <c r="H6" s="14" t="s">
        <v>7</v>
      </c>
      <c r="I6" s="14" t="s">
        <v>18</v>
      </c>
      <c r="N6" s="42"/>
    </row>
    <row r="7" spans="1:14" ht="26.25">
      <c r="A7" s="5"/>
      <c r="B7" s="37">
        <v>38955</v>
      </c>
      <c r="C7" s="38">
        <v>376</v>
      </c>
      <c r="D7" s="39"/>
      <c r="E7" s="39">
        <f>LN(C7/C8)</f>
        <v>0.007313915634911057</v>
      </c>
      <c r="F7" s="40">
        <f>E7^2</f>
        <v>5.349336191459641E-05</v>
      </c>
      <c r="G7" s="39"/>
      <c r="H7" s="39"/>
      <c r="I7" s="39"/>
      <c r="N7" s="32">
        <f>SQRT(N3)</f>
        <v>0.024153548896807032</v>
      </c>
    </row>
    <row r="8" spans="1:9" ht="15.75">
      <c r="A8" s="5" t="s">
        <v>1</v>
      </c>
      <c r="B8" s="6">
        <v>38954</v>
      </c>
      <c r="C8" s="10">
        <v>373.26</v>
      </c>
      <c r="E8">
        <f>LN(C8/C9)</f>
        <v>-0.001258383812424812</v>
      </c>
      <c r="F8" s="12">
        <f>E8^2</f>
        <v>1.5835298193728044E-06</v>
      </c>
      <c r="G8" s="11">
        <f>1/509</f>
        <v>0.0019646365422396855</v>
      </c>
      <c r="H8" s="11">
        <f>1-H2</f>
        <v>0.06000000000000005</v>
      </c>
      <c r="I8" s="20">
        <f>H8*F8</f>
        <v>9.501178916236835E-08</v>
      </c>
    </row>
    <row r="9" spans="1:9" ht="15.75">
      <c r="A9" s="7">
        <v>1</v>
      </c>
      <c r="B9" s="6">
        <v>38953</v>
      </c>
      <c r="C9" s="1">
        <v>373.73</v>
      </c>
      <c r="E9">
        <f aca="true" t="shared" si="0" ref="E9:E72">LN(C9/C10)</f>
        <v>0.0008030408911662211</v>
      </c>
      <c r="F9" s="12">
        <f aca="true" t="shared" si="1" ref="F9:F72">E9^2</f>
        <v>6.448746728850386E-07</v>
      </c>
      <c r="G9" s="11">
        <f aca="true" t="shared" si="2" ref="G9:G72">1/509</f>
        <v>0.0019646365422396855</v>
      </c>
      <c r="H9" s="11">
        <f>H8*$H$2</f>
        <v>0.05640000000000005</v>
      </c>
      <c r="I9" s="20">
        <f aca="true" t="shared" si="3" ref="I9:I72">H9*F9</f>
        <v>3.637093155071621E-08</v>
      </c>
    </row>
    <row r="10" spans="1:9" ht="15.75">
      <c r="A10" s="7">
        <v>2</v>
      </c>
      <c r="B10" s="6">
        <v>38952</v>
      </c>
      <c r="C10" s="1">
        <v>373.43</v>
      </c>
      <c r="E10">
        <f t="shared" si="0"/>
        <v>-0.012930526566303403</v>
      </c>
      <c r="F10" s="12">
        <f t="shared" si="1"/>
        <v>0.00016719851728187808</v>
      </c>
      <c r="G10" s="11">
        <f t="shared" si="2"/>
        <v>0.0019646365422396855</v>
      </c>
      <c r="H10" s="11">
        <f aca="true" t="shared" si="4" ref="H10:H73">H9*$H$2</f>
        <v>0.05301600000000004</v>
      </c>
      <c r="I10" s="20">
        <f t="shared" si="3"/>
        <v>8.864196592216054E-06</v>
      </c>
    </row>
    <row r="11" spans="1:9" ht="15.75">
      <c r="A11" s="7">
        <v>3</v>
      </c>
      <c r="B11" s="6">
        <v>38951</v>
      </c>
      <c r="C11" s="1">
        <v>378.29</v>
      </c>
      <c r="E11">
        <f t="shared" si="0"/>
        <v>0.002620470272280607</v>
      </c>
      <c r="F11" s="12">
        <f t="shared" si="1"/>
        <v>6.866864447906399E-06</v>
      </c>
      <c r="G11" s="11">
        <f t="shared" si="2"/>
        <v>0.0019646365422396855</v>
      </c>
      <c r="H11" s="11">
        <f t="shared" si="4"/>
        <v>0.04983504000000004</v>
      </c>
      <c r="I11" s="20">
        <f t="shared" si="3"/>
        <v>3.4221046443599357E-07</v>
      </c>
    </row>
    <row r="12" spans="1:9" ht="15.75">
      <c r="A12" s="7">
        <v>4</v>
      </c>
      <c r="B12" s="6">
        <v>38950</v>
      </c>
      <c r="C12" s="1">
        <v>377.3</v>
      </c>
      <c r="E12">
        <f t="shared" si="0"/>
        <v>-0.015933868516765013</v>
      </c>
      <c r="F12" s="12">
        <f t="shared" si="1"/>
        <v>0.00025388816590955527</v>
      </c>
      <c r="G12" s="11">
        <f t="shared" si="2"/>
        <v>0.0019646365422396855</v>
      </c>
      <c r="H12" s="11">
        <f t="shared" si="4"/>
        <v>0.04684493760000003</v>
      </c>
      <c r="I12" s="20">
        <f t="shared" si="3"/>
        <v>1.1893375289411572E-05</v>
      </c>
    </row>
    <row r="13" spans="1:14" ht="15.75">
      <c r="A13" s="7">
        <v>5</v>
      </c>
      <c r="B13" s="6">
        <v>38947</v>
      </c>
      <c r="C13" s="1">
        <v>383.36</v>
      </c>
      <c r="E13">
        <f t="shared" si="0"/>
        <v>-0.006344604984598809</v>
      </c>
      <c r="F13" s="12">
        <f t="shared" si="1"/>
        <v>4.0254012410596054E-05</v>
      </c>
      <c r="G13" s="11">
        <f t="shared" si="2"/>
        <v>0.0019646365422396855</v>
      </c>
      <c r="H13" s="11">
        <f t="shared" si="4"/>
        <v>0.044034241344000025</v>
      </c>
      <c r="I13" s="20">
        <f t="shared" si="3"/>
        <v>1.772554897552559E-06</v>
      </c>
      <c r="N13" s="44">
        <f>SUM(I8:I516)</f>
        <v>0.00018581373165089894</v>
      </c>
    </row>
    <row r="14" spans="1:14" ht="15.75">
      <c r="A14" s="7">
        <v>6</v>
      </c>
      <c r="B14" s="6">
        <v>38946</v>
      </c>
      <c r="C14" s="1">
        <v>385.8</v>
      </c>
      <c r="E14">
        <f t="shared" si="0"/>
        <v>-0.004964329152778542</v>
      </c>
      <c r="F14" s="12">
        <f t="shared" si="1"/>
        <v>2.464456393712692E-05</v>
      </c>
      <c r="G14" s="11">
        <f t="shared" si="2"/>
        <v>0.0019646365422396855</v>
      </c>
      <c r="H14" s="11">
        <f t="shared" si="4"/>
        <v>0.04139218686336002</v>
      </c>
      <c r="I14" s="20">
        <f t="shared" si="3"/>
        <v>1.020092395651581E-06</v>
      </c>
      <c r="N14" s="44"/>
    </row>
    <row r="15" spans="1:14" ht="15.75">
      <c r="A15" s="7">
        <v>7</v>
      </c>
      <c r="B15" s="6">
        <v>38945</v>
      </c>
      <c r="C15" s="1">
        <v>387.72</v>
      </c>
      <c r="E15">
        <f t="shared" si="0"/>
        <v>0.017562797755355474</v>
      </c>
      <c r="F15" s="12">
        <f t="shared" si="1"/>
        <v>0.0003084518649955193</v>
      </c>
      <c r="G15" s="11">
        <f t="shared" si="2"/>
        <v>0.0019646365422396855</v>
      </c>
      <c r="H15" s="11">
        <f t="shared" si="4"/>
        <v>0.03890865565155842</v>
      </c>
      <c r="I15" s="20">
        <f t="shared" si="3"/>
        <v>1.2001447400191646E-05</v>
      </c>
      <c r="N15" s="44"/>
    </row>
    <row r="16" spans="1:14" ht="15.75">
      <c r="A16" s="7">
        <v>8</v>
      </c>
      <c r="B16" s="6">
        <v>38944</v>
      </c>
      <c r="C16" s="1">
        <v>380.97</v>
      </c>
      <c r="E16">
        <f t="shared" si="0"/>
        <v>0.030759354624014214</v>
      </c>
      <c r="F16" s="12">
        <f t="shared" si="1"/>
        <v>0.0009461378968858646</v>
      </c>
      <c r="G16" s="11">
        <f t="shared" si="2"/>
        <v>0.0019646365422396855</v>
      </c>
      <c r="H16" s="11">
        <f t="shared" si="4"/>
        <v>0.03657413631246491</v>
      </c>
      <c r="I16" s="20">
        <f t="shared" si="3"/>
        <v>3.460417641109248E-05</v>
      </c>
      <c r="M16" s="36"/>
      <c r="N16" s="43">
        <f>SQRT(N13)</f>
        <v>0.013631351057430035</v>
      </c>
    </row>
    <row r="17" spans="1:14" ht="15.75">
      <c r="A17" s="7">
        <v>9</v>
      </c>
      <c r="B17" s="6">
        <v>38943</v>
      </c>
      <c r="C17" s="1">
        <v>369.43</v>
      </c>
      <c r="E17">
        <f t="shared" si="0"/>
        <v>0.002520565615646329</v>
      </c>
      <c r="F17" s="12">
        <f t="shared" si="1"/>
        <v>6.3532510227785565E-06</v>
      </c>
      <c r="G17" s="11">
        <f t="shared" si="2"/>
        <v>0.0019646365422396855</v>
      </c>
      <c r="H17" s="11">
        <f t="shared" si="4"/>
        <v>0.034379688133717015</v>
      </c>
      <c r="I17" s="20">
        <f t="shared" si="3"/>
        <v>2.1842278879834544E-07</v>
      </c>
      <c r="M17" s="41"/>
      <c r="N17" s="43"/>
    </row>
    <row r="18" spans="1:14" ht="15.75">
      <c r="A18" s="7">
        <v>10</v>
      </c>
      <c r="B18" s="6">
        <v>38940</v>
      </c>
      <c r="C18" s="1">
        <v>368.5</v>
      </c>
      <c r="E18">
        <f t="shared" si="0"/>
        <v>-0.015349702210597903</v>
      </c>
      <c r="F18" s="12">
        <f t="shared" si="1"/>
        <v>0.00023561335795403417</v>
      </c>
      <c r="G18" s="11">
        <f t="shared" si="2"/>
        <v>0.0019646365422396855</v>
      </c>
      <c r="H18" s="11">
        <f t="shared" si="4"/>
        <v>0.03231690684569399</v>
      </c>
      <c r="I18" s="20">
        <f t="shared" si="3"/>
        <v>7.614294940601676E-06</v>
      </c>
      <c r="M18" s="41"/>
      <c r="N18" s="43"/>
    </row>
    <row r="19" spans="1:9" ht="16.5" thickBot="1">
      <c r="A19" s="7">
        <v>11</v>
      </c>
      <c r="B19" s="6">
        <v>38939</v>
      </c>
      <c r="C19" s="1">
        <v>374.2</v>
      </c>
      <c r="E19">
        <f t="shared" si="0"/>
        <v>-0.00729560974849255</v>
      </c>
      <c r="F19" s="12">
        <f t="shared" si="1"/>
        <v>5.322592160229953E-05</v>
      </c>
      <c r="G19" s="11">
        <f t="shared" si="2"/>
        <v>0.0019646365422396855</v>
      </c>
      <c r="H19" s="11">
        <f t="shared" si="4"/>
        <v>0.030377892434952352</v>
      </c>
      <c r="I19" s="20">
        <f t="shared" si="3"/>
        <v>1.6168913211858618E-06</v>
      </c>
    </row>
    <row r="20" spans="1:10" ht="20.25">
      <c r="A20" s="7">
        <v>12</v>
      </c>
      <c r="B20" s="6">
        <v>38938</v>
      </c>
      <c r="C20" s="1">
        <v>376.94</v>
      </c>
      <c r="E20">
        <f t="shared" si="0"/>
        <v>-0.01071335153821922</v>
      </c>
      <c r="F20" s="12">
        <f t="shared" si="1"/>
        <v>0.00011477590118146414</v>
      </c>
      <c r="G20" s="11">
        <f t="shared" si="2"/>
        <v>0.0019646365422396855</v>
      </c>
      <c r="H20" s="11">
        <f t="shared" si="4"/>
        <v>0.02855521888885521</v>
      </c>
      <c r="I20" s="20">
        <f t="shared" si="3"/>
        <v>3.2774509814023236E-06</v>
      </c>
      <c r="J20" s="18" t="s">
        <v>16</v>
      </c>
    </row>
    <row r="21" spans="1:9" ht="15.75">
      <c r="A21" s="7">
        <v>13</v>
      </c>
      <c r="B21" s="6">
        <v>38937</v>
      </c>
      <c r="C21" s="1">
        <v>381</v>
      </c>
      <c r="E21">
        <f t="shared" si="0"/>
        <v>0.00803746338851525</v>
      </c>
      <c r="F21" s="12">
        <f t="shared" si="1"/>
        <v>6.460081772172303E-05</v>
      </c>
      <c r="G21" s="11">
        <f t="shared" si="2"/>
        <v>0.0019646365422396855</v>
      </c>
      <c r="H21" s="11">
        <f t="shared" si="4"/>
        <v>0.026841905755523896</v>
      </c>
      <c r="I21" s="20">
        <f t="shared" si="3"/>
        <v>1.7340090610162675E-06</v>
      </c>
    </row>
    <row r="22" spans="1:9" ht="15.75">
      <c r="A22" s="7">
        <v>14</v>
      </c>
      <c r="B22" s="6">
        <v>38936</v>
      </c>
      <c r="C22" s="1">
        <v>377.95</v>
      </c>
      <c r="E22">
        <f t="shared" si="0"/>
        <v>0.010907264292260993</v>
      </c>
      <c r="F22" s="12">
        <f t="shared" si="1"/>
        <v>0.0001189684143412317</v>
      </c>
      <c r="G22" s="11">
        <f t="shared" si="2"/>
        <v>0.0019646365422396855</v>
      </c>
      <c r="H22" s="11">
        <f t="shared" si="4"/>
        <v>0.025231391410192462</v>
      </c>
      <c r="I22" s="20">
        <f t="shared" si="3"/>
        <v>3.0017386276935714E-06</v>
      </c>
    </row>
    <row r="23" spans="1:9" ht="15.75">
      <c r="A23" s="7">
        <v>15</v>
      </c>
      <c r="B23" s="6">
        <v>38933</v>
      </c>
      <c r="C23" s="1">
        <v>373.85</v>
      </c>
      <c r="E23">
        <f t="shared" si="0"/>
        <v>-0.0041108380991485925</v>
      </c>
      <c r="F23" s="12">
        <f t="shared" si="1"/>
        <v>1.6898989877411613E-05</v>
      </c>
      <c r="G23" s="11">
        <f t="shared" si="2"/>
        <v>0.0019646365422396855</v>
      </c>
      <c r="H23" s="11">
        <f t="shared" si="4"/>
        <v>0.023717507925580913</v>
      </c>
      <c r="I23" s="20">
        <f t="shared" si="3"/>
        <v>4.0080192635182153E-07</v>
      </c>
    </row>
    <row r="24" spans="1:9" ht="15.75">
      <c r="A24" s="7">
        <v>16</v>
      </c>
      <c r="B24" s="6">
        <v>38932</v>
      </c>
      <c r="C24" s="1">
        <v>375.39</v>
      </c>
      <c r="E24">
        <f t="shared" si="0"/>
        <v>0.0219771307895424</v>
      </c>
      <c r="F24" s="12">
        <f t="shared" si="1"/>
        <v>0.0004829942777406526</v>
      </c>
      <c r="G24" s="11">
        <f t="shared" si="2"/>
        <v>0.0019646365422396855</v>
      </c>
      <c r="H24" s="11">
        <f t="shared" si="4"/>
        <v>0.022294457450046056</v>
      </c>
      <c r="I24" s="20">
        <f t="shared" si="3"/>
        <v>1.0768095373704706E-05</v>
      </c>
    </row>
    <row r="25" spans="1:9" ht="15.75">
      <c r="A25" s="7">
        <v>17</v>
      </c>
      <c r="B25" s="6">
        <v>38931</v>
      </c>
      <c r="C25" s="1">
        <v>367.23</v>
      </c>
      <c r="E25">
        <f t="shared" si="0"/>
        <v>-0.02229674725251091</v>
      </c>
      <c r="F25" s="12">
        <f t="shared" si="1"/>
        <v>0.0004971449380423528</v>
      </c>
      <c r="G25" s="11">
        <f t="shared" si="2"/>
        <v>0.0019646365422396855</v>
      </c>
      <c r="H25" s="11">
        <f t="shared" si="4"/>
        <v>0.02095679000304329</v>
      </c>
      <c r="I25" s="20">
        <f t="shared" si="3"/>
        <v>1.0418562067629555E-05</v>
      </c>
    </row>
    <row r="26" spans="1:14" ht="15.75">
      <c r="A26" s="7">
        <v>18</v>
      </c>
      <c r="B26" s="6">
        <v>38930</v>
      </c>
      <c r="C26" s="1">
        <v>375.51</v>
      </c>
      <c r="E26">
        <f t="shared" si="0"/>
        <v>-0.02910546476618873</v>
      </c>
      <c r="F26" s="12">
        <f t="shared" si="1"/>
        <v>0.0008471280792558537</v>
      </c>
      <c r="G26" s="11">
        <f t="shared" si="2"/>
        <v>0.0019646365422396855</v>
      </c>
      <c r="H26" s="11">
        <f t="shared" si="4"/>
        <v>0.019699382602860693</v>
      </c>
      <c r="I26" s="20">
        <f t="shared" si="3"/>
        <v>1.6687900146887558E-05</v>
      </c>
      <c r="N26" s="45">
        <f>H2*N13+((1-N13)*F7)</f>
        <v>0.00022814832986524548</v>
      </c>
    </row>
    <row r="27" spans="1:14" ht="15.75">
      <c r="A27" s="7">
        <v>19</v>
      </c>
      <c r="B27" s="6">
        <v>38929</v>
      </c>
      <c r="C27" s="1">
        <v>386.6</v>
      </c>
      <c r="E27">
        <f t="shared" si="0"/>
        <v>-0.003924003382868159</v>
      </c>
      <c r="F27" s="12">
        <f t="shared" si="1"/>
        <v>1.5397802548760753E-05</v>
      </c>
      <c r="G27" s="11">
        <f t="shared" si="2"/>
        <v>0.0019646365422396855</v>
      </c>
      <c r="H27" s="11">
        <f t="shared" si="4"/>
        <v>0.01851741964668905</v>
      </c>
      <c r="I27" s="20">
        <f t="shared" si="3"/>
        <v>2.8512757143226107E-07</v>
      </c>
      <c r="N27" s="45"/>
    </row>
    <row r="28" spans="1:14" ht="15.75">
      <c r="A28" s="7">
        <v>20</v>
      </c>
      <c r="B28" s="6">
        <v>38926</v>
      </c>
      <c r="C28" s="1">
        <v>388.12</v>
      </c>
      <c r="E28">
        <f t="shared" si="0"/>
        <v>0.014847388979852468</v>
      </c>
      <c r="F28" s="12">
        <f t="shared" si="1"/>
        <v>0.0002204449595190445</v>
      </c>
      <c r="G28" s="11">
        <f t="shared" si="2"/>
        <v>0.0019646365422396855</v>
      </c>
      <c r="H28" s="11">
        <f t="shared" si="4"/>
        <v>0.017406374467887707</v>
      </c>
      <c r="I28" s="20">
        <f t="shared" si="3"/>
        <v>3.837147514946835E-06</v>
      </c>
      <c r="N28" s="45"/>
    </row>
    <row r="29" spans="1:14" ht="28.5">
      <c r="A29" s="7">
        <v>21</v>
      </c>
      <c r="B29" s="6">
        <v>38925</v>
      </c>
      <c r="C29" s="1">
        <v>382.4</v>
      </c>
      <c r="E29">
        <f t="shared" si="0"/>
        <v>-0.008074011826138042</v>
      </c>
      <c r="F29" s="12">
        <f t="shared" si="1"/>
        <v>6.518966696861696E-05</v>
      </c>
      <c r="G29" s="11">
        <f t="shared" si="2"/>
        <v>0.0019646365422396855</v>
      </c>
      <c r="H29" s="11">
        <f t="shared" si="4"/>
        <v>0.016361991999814442</v>
      </c>
      <c r="I29" s="20">
        <f t="shared" si="3"/>
        <v>1.0666328094110786E-06</v>
      </c>
      <c r="M29" s="33" t="s">
        <v>19</v>
      </c>
      <c r="N29" s="31">
        <f>N26^0.5</f>
        <v>0.015104579764602704</v>
      </c>
    </row>
    <row r="30" spans="1:13" ht="15" customHeight="1">
      <c r="A30" s="7">
        <v>22</v>
      </c>
      <c r="B30" s="6">
        <v>38924</v>
      </c>
      <c r="C30" s="1">
        <v>385.5</v>
      </c>
      <c r="E30">
        <f t="shared" si="0"/>
        <v>-0.00996317252181469</v>
      </c>
      <c r="F30" s="12">
        <f t="shared" si="1"/>
        <v>9.926480669944328E-05</v>
      </c>
      <c r="G30" s="11">
        <f t="shared" si="2"/>
        <v>0.0019646365422396855</v>
      </c>
      <c r="H30" s="11">
        <f t="shared" si="4"/>
        <v>0.015380272479825575</v>
      </c>
      <c r="I30" s="20">
        <f t="shared" si="3"/>
        <v>1.5267197746946529E-06</v>
      </c>
      <c r="M30" s="34"/>
    </row>
    <row r="31" spans="1:9" ht="15.75">
      <c r="A31" s="7">
        <v>23</v>
      </c>
      <c r="B31" s="6">
        <v>38923</v>
      </c>
      <c r="C31" s="1">
        <v>389.36</v>
      </c>
      <c r="E31">
        <f t="shared" si="0"/>
        <v>-0.003947407273710217</v>
      </c>
      <c r="F31" s="12">
        <f t="shared" si="1"/>
        <v>1.5582024184540327E-05</v>
      </c>
      <c r="G31" s="11">
        <f t="shared" si="2"/>
        <v>0.0019646365422396855</v>
      </c>
      <c r="H31" s="11">
        <f t="shared" si="4"/>
        <v>0.01445745613103604</v>
      </c>
      <c r="I31" s="20">
        <f t="shared" si="3"/>
        <v>2.252764310807344E-07</v>
      </c>
    </row>
    <row r="32" spans="1:9" ht="15.75">
      <c r="A32" s="7">
        <v>24</v>
      </c>
      <c r="B32" s="6">
        <v>38922</v>
      </c>
      <c r="C32" s="1">
        <v>390.9</v>
      </c>
      <c r="E32">
        <f t="shared" si="0"/>
        <v>0.0020230221621507748</v>
      </c>
      <c r="F32" s="12">
        <f t="shared" si="1"/>
        <v>4.0926186685531955E-06</v>
      </c>
      <c r="G32" s="11">
        <f t="shared" si="2"/>
        <v>0.0019646365422396855</v>
      </c>
      <c r="H32" s="11">
        <f t="shared" si="4"/>
        <v>0.013590008763173877</v>
      </c>
      <c r="I32" s="20">
        <f t="shared" si="3"/>
        <v>5.561872356996693E-08</v>
      </c>
    </row>
    <row r="33" spans="1:9" ht="15.75">
      <c r="A33" s="7">
        <v>25</v>
      </c>
      <c r="B33" s="6">
        <v>38919</v>
      </c>
      <c r="C33" s="1">
        <v>390.11</v>
      </c>
      <c r="E33">
        <f t="shared" si="0"/>
        <v>0.007694028151695096</v>
      </c>
      <c r="F33" s="12">
        <f t="shared" si="1"/>
        <v>5.9198069199076656E-05</v>
      </c>
      <c r="G33" s="11">
        <f t="shared" si="2"/>
        <v>0.0019646365422396855</v>
      </c>
      <c r="H33" s="11">
        <f t="shared" si="4"/>
        <v>0.012774608237383444</v>
      </c>
      <c r="I33" s="20">
        <f t="shared" si="3"/>
        <v>7.562321424277199E-07</v>
      </c>
    </row>
    <row r="34" spans="1:9" ht="15.75">
      <c r="A34" s="7">
        <v>26</v>
      </c>
      <c r="B34" s="6">
        <v>38918</v>
      </c>
      <c r="C34" s="1">
        <v>387.12</v>
      </c>
      <c r="E34">
        <f t="shared" si="0"/>
        <v>-0.030226694404800344</v>
      </c>
      <c r="F34" s="12">
        <f t="shared" si="1"/>
        <v>0.0009136530546411884</v>
      </c>
      <c r="G34" s="11">
        <f t="shared" si="2"/>
        <v>0.0019646365422396855</v>
      </c>
      <c r="H34" s="11">
        <f t="shared" si="4"/>
        <v>0.012008131743140436</v>
      </c>
      <c r="I34" s="20">
        <f t="shared" si="3"/>
        <v>1.0971266247654078E-05</v>
      </c>
    </row>
    <row r="35" spans="1:9" ht="15.75">
      <c r="A35" s="7">
        <v>27</v>
      </c>
      <c r="B35" s="6">
        <v>38917</v>
      </c>
      <c r="C35" s="1">
        <v>399</v>
      </c>
      <c r="E35">
        <f t="shared" si="0"/>
        <v>-0.01009920683974648</v>
      </c>
      <c r="F35" s="12">
        <f t="shared" si="1"/>
        <v>0.00010199397879198209</v>
      </c>
      <c r="G35" s="11">
        <f t="shared" si="2"/>
        <v>0.0019646365422396855</v>
      </c>
      <c r="H35" s="11">
        <f t="shared" si="4"/>
        <v>0.011287643838552009</v>
      </c>
      <c r="I35" s="20">
        <f t="shared" si="3"/>
        <v>1.1512717062807209E-06</v>
      </c>
    </row>
    <row r="36" spans="1:9" ht="15.75">
      <c r="A36" s="7">
        <v>28</v>
      </c>
      <c r="B36" s="6">
        <v>38916</v>
      </c>
      <c r="C36" s="1">
        <v>403.05</v>
      </c>
      <c r="E36">
        <f t="shared" si="0"/>
        <v>-0.01193690648068618</v>
      </c>
      <c r="F36" s="12">
        <f t="shared" si="1"/>
        <v>0.00014248973632864775</v>
      </c>
      <c r="G36" s="11">
        <f t="shared" si="2"/>
        <v>0.0019646365422396855</v>
      </c>
      <c r="H36" s="11">
        <f t="shared" si="4"/>
        <v>0.010610385208238888</v>
      </c>
      <c r="I36" s="20">
        <f t="shared" si="3"/>
        <v>1.5118709906673435E-06</v>
      </c>
    </row>
    <row r="37" spans="1:9" ht="15.75">
      <c r="A37" s="7">
        <v>29</v>
      </c>
      <c r="B37" s="6">
        <v>38915</v>
      </c>
      <c r="C37" s="1">
        <v>407.89</v>
      </c>
      <c r="E37">
        <f t="shared" si="0"/>
        <v>0.010821042500292713</v>
      </c>
      <c r="F37" s="12">
        <f t="shared" si="1"/>
        <v>0.00011709496079314117</v>
      </c>
      <c r="G37" s="11">
        <f t="shared" si="2"/>
        <v>0.0019646365422396855</v>
      </c>
      <c r="H37" s="11">
        <f t="shared" si="4"/>
        <v>0.009973762095744554</v>
      </c>
      <c r="I37" s="20">
        <f t="shared" si="3"/>
        <v>1.1678772815613261E-06</v>
      </c>
    </row>
    <row r="38" spans="1:9" ht="15.75">
      <c r="A38" s="7">
        <v>30</v>
      </c>
      <c r="B38" s="6">
        <v>38912</v>
      </c>
      <c r="C38" s="1">
        <v>403.5</v>
      </c>
      <c r="E38">
        <f t="shared" si="0"/>
        <v>-0.013122934005496743</v>
      </c>
      <c r="F38" s="12">
        <f t="shared" si="1"/>
        <v>0.0001722113969126228</v>
      </c>
      <c r="G38" s="11">
        <f t="shared" si="2"/>
        <v>0.0019646365422396855</v>
      </c>
      <c r="H38" s="11">
        <f t="shared" si="4"/>
        <v>0.00937533636999988</v>
      </c>
      <c r="I38" s="20">
        <f t="shared" si="3"/>
        <v>1.6145397728033974E-06</v>
      </c>
    </row>
    <row r="39" spans="1:9" ht="15.75">
      <c r="A39" s="7">
        <v>31</v>
      </c>
      <c r="B39" s="6">
        <v>38911</v>
      </c>
      <c r="C39" s="1">
        <v>408.83</v>
      </c>
      <c r="E39">
        <f t="shared" si="0"/>
        <v>-0.0203861408264443</v>
      </c>
      <c r="F39" s="12">
        <f t="shared" si="1"/>
        <v>0.00041559473779561907</v>
      </c>
      <c r="G39" s="11">
        <f t="shared" si="2"/>
        <v>0.0019646365422396855</v>
      </c>
      <c r="H39" s="11">
        <f t="shared" si="4"/>
        <v>0.008812816187799886</v>
      </c>
      <c r="I39" s="20">
        <f t="shared" si="3"/>
        <v>3.6625600328096807E-06</v>
      </c>
    </row>
    <row r="40" spans="1:9" ht="15.75">
      <c r="A40" s="7">
        <v>32</v>
      </c>
      <c r="B40" s="6">
        <v>38910</v>
      </c>
      <c r="C40" s="1">
        <v>417.25</v>
      </c>
      <c r="E40">
        <f t="shared" si="0"/>
        <v>-0.017367775977695028</v>
      </c>
      <c r="F40" s="12">
        <f t="shared" si="1"/>
        <v>0.0003016396424114005</v>
      </c>
      <c r="G40" s="11">
        <f t="shared" si="2"/>
        <v>0.0019646365422396855</v>
      </c>
      <c r="H40" s="11">
        <f t="shared" si="4"/>
        <v>0.008284047216531892</v>
      </c>
      <c r="I40" s="20">
        <f t="shared" si="3"/>
        <v>2.4987970401138374E-06</v>
      </c>
    </row>
    <row r="41" spans="1:9" ht="15.75">
      <c r="A41" s="7">
        <v>33</v>
      </c>
      <c r="B41" s="6">
        <v>38909</v>
      </c>
      <c r="C41" s="1">
        <v>424.56</v>
      </c>
      <c r="E41">
        <f t="shared" si="0"/>
        <v>0.015093551525106262</v>
      </c>
      <c r="F41" s="12">
        <f t="shared" si="1"/>
        <v>0.00022781529764103758</v>
      </c>
      <c r="G41" s="11">
        <f t="shared" si="2"/>
        <v>0.0019646365422396855</v>
      </c>
      <c r="H41" s="11">
        <f t="shared" si="4"/>
        <v>0.007787004383539979</v>
      </c>
      <c r="I41" s="20">
        <f t="shared" si="3"/>
        <v>1.7739987213682245E-06</v>
      </c>
    </row>
    <row r="42" spans="1:9" ht="15.75">
      <c r="A42" s="7">
        <v>34</v>
      </c>
      <c r="B42" s="6">
        <v>38908</v>
      </c>
      <c r="C42" s="1">
        <v>418.2</v>
      </c>
      <c r="E42">
        <f t="shared" si="0"/>
        <v>-0.005365779284373729</v>
      </c>
      <c r="F42" s="12">
        <f t="shared" si="1"/>
        <v>2.8791587328614243E-05</v>
      </c>
      <c r="G42" s="11">
        <f t="shared" si="2"/>
        <v>0.0019646365422396855</v>
      </c>
      <c r="H42" s="11">
        <f t="shared" si="4"/>
        <v>0.007319784120527579</v>
      </c>
      <c r="I42" s="20">
        <f t="shared" si="3"/>
        <v>2.107482037327736E-07</v>
      </c>
    </row>
    <row r="43" spans="1:9" ht="15.75">
      <c r="A43" s="7">
        <v>35</v>
      </c>
      <c r="B43" s="6">
        <v>38905</v>
      </c>
      <c r="C43" s="1">
        <v>420.45</v>
      </c>
      <c r="E43">
        <f t="shared" si="0"/>
        <v>-0.006495684496398826</v>
      </c>
      <c r="F43" s="12">
        <f t="shared" si="1"/>
        <v>4.2193917076756075E-05</v>
      </c>
      <c r="G43" s="11">
        <f t="shared" si="2"/>
        <v>0.0019646365422396855</v>
      </c>
      <c r="H43" s="11">
        <f t="shared" si="4"/>
        <v>0.0068805970732959245</v>
      </c>
      <c r="I43" s="20">
        <f t="shared" si="3"/>
        <v>2.903193423492188E-07</v>
      </c>
    </row>
    <row r="44" spans="1:9" ht="15.75">
      <c r="A44" s="7">
        <v>36</v>
      </c>
      <c r="B44" s="6">
        <v>38904</v>
      </c>
      <c r="C44" s="1">
        <v>423.19</v>
      </c>
      <c r="E44">
        <f t="shared" si="0"/>
        <v>0.00409637700623914</v>
      </c>
      <c r="F44" s="12">
        <f t="shared" si="1"/>
        <v>1.678030457724474E-05</v>
      </c>
      <c r="G44" s="11">
        <f t="shared" si="2"/>
        <v>0.0019646365422396855</v>
      </c>
      <c r="H44" s="11">
        <f t="shared" si="4"/>
        <v>0.006467761248898168</v>
      </c>
      <c r="I44" s="20">
        <f t="shared" si="3"/>
        <v>1.085310036894121E-07</v>
      </c>
    </row>
    <row r="45" spans="1:9" ht="15.75">
      <c r="A45" s="7">
        <v>37</v>
      </c>
      <c r="B45" s="6">
        <v>38903</v>
      </c>
      <c r="C45" s="1">
        <v>421.46</v>
      </c>
      <c r="E45">
        <f t="shared" si="0"/>
        <v>-0.004120006775022902</v>
      </c>
      <c r="F45" s="12">
        <f t="shared" si="1"/>
        <v>1.697445582623461E-05</v>
      </c>
      <c r="G45" s="11">
        <f t="shared" si="2"/>
        <v>0.0019646365422396855</v>
      </c>
      <c r="H45" s="11">
        <f t="shared" si="4"/>
        <v>0.0060796955739642776</v>
      </c>
      <c r="I45" s="20">
        <f t="shared" si="3"/>
        <v>1.031995239572107E-07</v>
      </c>
    </row>
    <row r="46" spans="1:9" ht="15.75">
      <c r="A46" s="7">
        <v>38</v>
      </c>
      <c r="B46" s="6">
        <v>38901</v>
      </c>
      <c r="C46" s="1">
        <v>423.2</v>
      </c>
      <c r="E46">
        <f t="shared" si="0"/>
        <v>0.009186681109004155</v>
      </c>
      <c r="F46" s="12">
        <f t="shared" si="1"/>
        <v>8.439510979853381E-05</v>
      </c>
      <c r="G46" s="11">
        <f t="shared" si="2"/>
        <v>0.0019646365422396855</v>
      </c>
      <c r="H46" s="11">
        <f t="shared" si="4"/>
        <v>0.005714913839526421</v>
      </c>
      <c r="I46" s="20">
        <f t="shared" si="3"/>
        <v>4.823107809759927E-07</v>
      </c>
    </row>
    <row r="47" spans="1:9" ht="15.75">
      <c r="A47" s="7">
        <v>39</v>
      </c>
      <c r="B47" s="6">
        <v>38898</v>
      </c>
      <c r="C47" s="1">
        <v>419.33</v>
      </c>
      <c r="E47">
        <f t="shared" si="0"/>
        <v>0.00363141570197524</v>
      </c>
      <c r="F47" s="12">
        <f t="shared" si="1"/>
        <v>1.3187180000552325E-05</v>
      </c>
      <c r="G47" s="11">
        <f t="shared" si="2"/>
        <v>0.0019646365422396855</v>
      </c>
      <c r="H47" s="11">
        <f t="shared" si="4"/>
        <v>0.005372019009154835</v>
      </c>
      <c r="I47" s="20">
        <f t="shared" si="3"/>
        <v>7.084178164011356E-08</v>
      </c>
    </row>
    <row r="48" spans="1:9" ht="15.75">
      <c r="A48" s="7">
        <v>40</v>
      </c>
      <c r="B48" s="6">
        <v>38897</v>
      </c>
      <c r="C48" s="1">
        <v>417.81</v>
      </c>
      <c r="E48">
        <f t="shared" si="0"/>
        <v>0.028402724867305666</v>
      </c>
      <c r="F48" s="12">
        <f t="shared" si="1"/>
        <v>0.0008067147798878636</v>
      </c>
      <c r="G48" s="11">
        <f t="shared" si="2"/>
        <v>0.0019646365422396855</v>
      </c>
      <c r="H48" s="11">
        <f t="shared" si="4"/>
        <v>0.005049697868605545</v>
      </c>
      <c r="I48" s="20">
        <f t="shared" si="3"/>
        <v>4.073665904572336E-06</v>
      </c>
    </row>
    <row r="49" spans="1:9" ht="15.75">
      <c r="A49" s="7">
        <v>41</v>
      </c>
      <c r="B49" s="6">
        <v>38896</v>
      </c>
      <c r="C49" s="1">
        <v>406.11</v>
      </c>
      <c r="E49">
        <f t="shared" si="0"/>
        <v>0.009376267002095361</v>
      </c>
      <c r="F49" s="12">
        <f t="shared" si="1"/>
        <v>8.791438289458233E-05</v>
      </c>
      <c r="G49" s="11">
        <f t="shared" si="2"/>
        <v>0.0019646365422396855</v>
      </c>
      <c r="H49" s="11">
        <f t="shared" si="4"/>
        <v>0.004746715996489212</v>
      </c>
      <c r="I49" s="20">
        <f t="shared" si="3"/>
        <v>4.173046076071915E-07</v>
      </c>
    </row>
    <row r="50" spans="1:9" ht="15.75">
      <c r="A50" s="7">
        <v>42</v>
      </c>
      <c r="B50" s="6">
        <v>38895</v>
      </c>
      <c r="C50" s="1">
        <v>402.32</v>
      </c>
      <c r="E50">
        <f t="shared" si="0"/>
        <v>-0.004711492336914255</v>
      </c>
      <c r="F50" s="12">
        <f t="shared" si="1"/>
        <v>2.2198160040801744E-05</v>
      </c>
      <c r="G50" s="11">
        <f t="shared" si="2"/>
        <v>0.0019646365422396855</v>
      </c>
      <c r="H50" s="11">
        <f t="shared" si="4"/>
        <v>0.004461913036699859</v>
      </c>
      <c r="I50" s="20">
        <f t="shared" si="3"/>
        <v>9.904625967680317E-08</v>
      </c>
    </row>
    <row r="51" spans="1:9" ht="15.75">
      <c r="A51" s="7">
        <v>43</v>
      </c>
      <c r="B51" s="6">
        <v>38894</v>
      </c>
      <c r="C51" s="1">
        <v>404.22</v>
      </c>
      <c r="E51">
        <f t="shared" si="0"/>
        <v>-0.001582044132807738</v>
      </c>
      <c r="F51" s="12">
        <f t="shared" si="1"/>
        <v>2.502863638151388E-06</v>
      </c>
      <c r="G51" s="11">
        <f t="shared" si="2"/>
        <v>0.0019646365422396855</v>
      </c>
      <c r="H51" s="11">
        <f t="shared" si="4"/>
        <v>0.004194198254497867</v>
      </c>
      <c r="I51" s="20">
        <f t="shared" si="3"/>
        <v>1.0497506302380732E-08</v>
      </c>
    </row>
    <row r="52" spans="1:9" ht="15.75">
      <c r="A52" s="7">
        <v>44</v>
      </c>
      <c r="B52" s="6">
        <v>38891</v>
      </c>
      <c r="C52" s="1">
        <v>404.86</v>
      </c>
      <c r="E52">
        <f t="shared" si="0"/>
        <v>0.012201789038600495</v>
      </c>
      <c r="F52" s="12">
        <f t="shared" si="1"/>
        <v>0.0001488836557425112</v>
      </c>
      <c r="G52" s="11">
        <f t="shared" si="2"/>
        <v>0.0019646365422396855</v>
      </c>
      <c r="H52" s="11">
        <f t="shared" si="4"/>
        <v>0.0039425463592279945</v>
      </c>
      <c r="I52" s="20">
        <f t="shared" si="3"/>
        <v>5.869807148961916E-07</v>
      </c>
    </row>
    <row r="53" spans="1:9" ht="15.75">
      <c r="A53" s="7">
        <v>45</v>
      </c>
      <c r="B53" s="6">
        <v>38890</v>
      </c>
      <c r="C53" s="1">
        <v>399.95</v>
      </c>
      <c r="E53">
        <f t="shared" si="0"/>
        <v>-0.005435880131727659</v>
      </c>
      <c r="F53" s="12">
        <f t="shared" si="1"/>
        <v>2.954879280651151E-05</v>
      </c>
      <c r="G53" s="11">
        <f t="shared" si="2"/>
        <v>0.0019646365422396855</v>
      </c>
      <c r="H53" s="11">
        <f t="shared" si="4"/>
        <v>0.0037059935776743145</v>
      </c>
      <c r="I53" s="20">
        <f t="shared" si="3"/>
        <v>1.0950763636896064E-07</v>
      </c>
    </row>
    <row r="54" spans="1:9" ht="15.75">
      <c r="A54" s="7">
        <v>46</v>
      </c>
      <c r="B54" s="6">
        <v>38889</v>
      </c>
      <c r="C54" s="1">
        <v>402.13</v>
      </c>
      <c r="E54">
        <f t="shared" si="0"/>
        <v>0.037911546364658495</v>
      </c>
      <c r="F54" s="12">
        <f t="shared" si="1"/>
        <v>0.0014372853477596507</v>
      </c>
      <c r="G54" s="11">
        <f t="shared" si="2"/>
        <v>0.0019646365422396855</v>
      </c>
      <c r="H54" s="11">
        <f t="shared" si="4"/>
        <v>0.0034836339630138556</v>
      </c>
      <c r="I54" s="20">
        <f t="shared" si="3"/>
        <v>5.006976051997699E-06</v>
      </c>
    </row>
    <row r="55" spans="1:9" ht="15.75">
      <c r="A55" s="7">
        <v>47</v>
      </c>
      <c r="B55" s="6">
        <v>38888</v>
      </c>
      <c r="C55" s="1">
        <v>387.17</v>
      </c>
      <c r="E55">
        <f t="shared" si="0"/>
        <v>-0.002502226222049073</v>
      </c>
      <c r="F55" s="12">
        <f t="shared" si="1"/>
        <v>6.261136066309976E-06</v>
      </c>
      <c r="G55" s="11">
        <f t="shared" si="2"/>
        <v>0.0019646365422396855</v>
      </c>
      <c r="H55" s="11">
        <f t="shared" si="4"/>
        <v>0.003274615925233024</v>
      </c>
      <c r="I55" s="20">
        <f t="shared" si="3"/>
        <v>2.05028158727895E-08</v>
      </c>
    </row>
    <row r="56" spans="1:9" ht="15.75">
      <c r="A56" s="7">
        <v>48</v>
      </c>
      <c r="B56" s="6">
        <v>38887</v>
      </c>
      <c r="C56" s="1">
        <v>388.14</v>
      </c>
      <c r="E56">
        <f t="shared" si="0"/>
        <v>-0.006573902777075792</v>
      </c>
      <c r="F56" s="12">
        <f t="shared" si="1"/>
        <v>4.321619772244481E-05</v>
      </c>
      <c r="G56" s="11">
        <f t="shared" si="2"/>
        <v>0.0019646365422396855</v>
      </c>
      <c r="H56" s="11">
        <f t="shared" si="4"/>
        <v>0.0030781389697190427</v>
      </c>
      <c r="I56" s="20">
        <f t="shared" si="3"/>
        <v>1.330254623325407E-07</v>
      </c>
    </row>
    <row r="57" spans="1:9" ht="15.75">
      <c r="A57" s="7">
        <v>49</v>
      </c>
      <c r="B57" s="6">
        <v>38884</v>
      </c>
      <c r="C57" s="1">
        <v>390.7</v>
      </c>
      <c r="E57">
        <f t="shared" si="0"/>
        <v>-0.0007675579243408721</v>
      </c>
      <c r="F57" s="12">
        <f t="shared" si="1"/>
        <v>5.891451672184678E-07</v>
      </c>
      <c r="G57" s="11">
        <f t="shared" si="2"/>
        <v>0.0019646365422396855</v>
      </c>
      <c r="H57" s="11">
        <f t="shared" si="4"/>
        <v>0.0028934506315359</v>
      </c>
      <c r="I57" s="20">
        <f t="shared" si="3"/>
        <v>1.7046624561545992E-09</v>
      </c>
    </row>
    <row r="58" spans="1:9" ht="15.75">
      <c r="A58" s="7">
        <v>50</v>
      </c>
      <c r="B58" s="6">
        <v>38883</v>
      </c>
      <c r="C58" s="1">
        <v>391</v>
      </c>
      <c r="E58">
        <f t="shared" si="0"/>
        <v>0.017049897795771186</v>
      </c>
      <c r="F58" s="12">
        <f t="shared" si="1"/>
        <v>0.00029069901484624316</v>
      </c>
      <c r="G58" s="11">
        <f t="shared" si="2"/>
        <v>0.0019646365422396855</v>
      </c>
      <c r="H58" s="11">
        <f t="shared" si="4"/>
        <v>0.0027198435936437457</v>
      </c>
      <c r="I58" s="20">
        <f t="shared" si="3"/>
        <v>7.906558532081026E-07</v>
      </c>
    </row>
    <row r="59" spans="1:9" ht="15.75">
      <c r="A59" s="7">
        <v>51</v>
      </c>
      <c r="B59" s="6">
        <v>38882</v>
      </c>
      <c r="C59" s="1">
        <v>384.39</v>
      </c>
      <c r="E59">
        <f t="shared" si="0"/>
        <v>-0.00552595094151328</v>
      </c>
      <c r="F59" s="12">
        <f t="shared" si="1"/>
        <v>3.05361338080115E-05</v>
      </c>
      <c r="G59" s="11">
        <f t="shared" si="2"/>
        <v>0.0019646365422396855</v>
      </c>
      <c r="H59" s="11">
        <f t="shared" si="4"/>
        <v>0.002556652978025121</v>
      </c>
      <c r="I59" s="20">
        <f t="shared" si="3"/>
        <v>7.807029743762618E-08</v>
      </c>
    </row>
    <row r="60" spans="1:9" ht="15.75">
      <c r="A60" s="7">
        <v>52</v>
      </c>
      <c r="B60" s="6">
        <v>38881</v>
      </c>
      <c r="C60" s="1">
        <v>386.52</v>
      </c>
      <c r="E60">
        <f t="shared" si="0"/>
        <v>0.012967918623736262</v>
      </c>
      <c r="F60" s="12">
        <f t="shared" si="1"/>
        <v>0.0001681669134318458</v>
      </c>
      <c r="G60" s="11">
        <f t="shared" si="2"/>
        <v>0.0019646365422396855</v>
      </c>
      <c r="H60" s="11">
        <f t="shared" si="4"/>
        <v>0.0024032537993436136</v>
      </c>
      <c r="I60" s="20">
        <f t="shared" si="3"/>
        <v>4.0414777362897194E-07</v>
      </c>
    </row>
    <row r="61" spans="1:9" ht="15.75">
      <c r="A61" s="7">
        <v>53</v>
      </c>
      <c r="B61" s="6">
        <v>38880</v>
      </c>
      <c r="C61" s="1">
        <v>381.54</v>
      </c>
      <c r="E61">
        <f t="shared" si="0"/>
        <v>-0.013097269669719884</v>
      </c>
      <c r="F61" s="12">
        <f t="shared" si="1"/>
        <v>0.00017153847280136438</v>
      </c>
      <c r="G61" s="11">
        <f t="shared" si="2"/>
        <v>0.0019646365422396855</v>
      </c>
      <c r="H61" s="11">
        <f t="shared" si="4"/>
        <v>0.0022590585713829965</v>
      </c>
      <c r="I61" s="20">
        <f t="shared" si="3"/>
        <v>3.875154573038712E-07</v>
      </c>
    </row>
    <row r="62" spans="1:9" ht="15.75">
      <c r="A62" s="7">
        <v>54</v>
      </c>
      <c r="B62" s="6">
        <v>38877</v>
      </c>
      <c r="C62" s="1">
        <v>386.57</v>
      </c>
      <c r="E62">
        <f t="shared" si="0"/>
        <v>-0.017259715260672583</v>
      </c>
      <c r="F62" s="12">
        <f t="shared" si="1"/>
        <v>0.000297897770879494</v>
      </c>
      <c r="G62" s="11">
        <f t="shared" si="2"/>
        <v>0.0019646365422396855</v>
      </c>
      <c r="H62" s="11">
        <f t="shared" si="4"/>
        <v>0.0021235150571000164</v>
      </c>
      <c r="I62" s="20">
        <f t="shared" si="3"/>
        <v>6.325904019391363E-07</v>
      </c>
    </row>
    <row r="63" spans="1:9" ht="15.75">
      <c r="A63" s="7">
        <v>55</v>
      </c>
      <c r="B63" s="6">
        <v>38876</v>
      </c>
      <c r="C63" s="1">
        <v>393.3</v>
      </c>
      <c r="E63">
        <f t="shared" si="0"/>
        <v>0.017414938523777172</v>
      </c>
      <c r="F63" s="12">
        <f t="shared" si="1"/>
        <v>0.0003032800837869382</v>
      </c>
      <c r="G63" s="11">
        <f t="shared" si="2"/>
        <v>0.0019646365422396855</v>
      </c>
      <c r="H63" s="11">
        <f t="shared" si="4"/>
        <v>0.001996104153674015</v>
      </c>
      <c r="I63" s="20">
        <f t="shared" si="3"/>
        <v>6.053786349737107E-07</v>
      </c>
    </row>
    <row r="64" spans="1:9" ht="15.75">
      <c r="A64" s="7">
        <v>56</v>
      </c>
      <c r="B64" s="6">
        <v>38875</v>
      </c>
      <c r="C64" s="1">
        <v>386.51</v>
      </c>
      <c r="E64">
        <f t="shared" si="0"/>
        <v>-0.008963356855327773</v>
      </c>
      <c r="F64" s="12">
        <f t="shared" si="1"/>
        <v>8.034176611595138E-05</v>
      </c>
      <c r="G64" s="11">
        <f t="shared" si="2"/>
        <v>0.0019646365422396855</v>
      </c>
      <c r="H64" s="11">
        <f t="shared" si="4"/>
        <v>0.0018763379044535742</v>
      </c>
      <c r="I64" s="20">
        <f t="shared" si="3"/>
        <v>1.507483010741034E-07</v>
      </c>
    </row>
    <row r="65" spans="1:9" ht="15.75">
      <c r="A65" s="7">
        <v>57</v>
      </c>
      <c r="B65" s="6">
        <v>38874</v>
      </c>
      <c r="C65" s="1">
        <v>389.99</v>
      </c>
      <c r="E65">
        <f t="shared" si="0"/>
        <v>0.04068952126577057</v>
      </c>
      <c r="F65" s="12">
        <f t="shared" si="1"/>
        <v>0.0016556371408375957</v>
      </c>
      <c r="G65" s="11">
        <f t="shared" si="2"/>
        <v>0.0019646365422396855</v>
      </c>
      <c r="H65" s="11">
        <f t="shared" si="4"/>
        <v>0.0017637576301863596</v>
      </c>
      <c r="I65" s="20">
        <f t="shared" si="3"/>
        <v>2.920142639972238E-06</v>
      </c>
    </row>
    <row r="66" spans="1:9" ht="15.75">
      <c r="A66" s="7">
        <v>58</v>
      </c>
      <c r="B66" s="6">
        <v>38873</v>
      </c>
      <c r="C66" s="1">
        <v>374.44</v>
      </c>
      <c r="E66">
        <f t="shared" si="0"/>
        <v>-0.013264905065782382</v>
      </c>
      <c r="F66" s="12">
        <f t="shared" si="1"/>
        <v>0.0001759577064042191</v>
      </c>
      <c r="G66" s="11">
        <f t="shared" si="2"/>
        <v>0.0019646365422396855</v>
      </c>
      <c r="H66" s="11">
        <f t="shared" si="4"/>
        <v>0.001657932172375178</v>
      </c>
      <c r="I66" s="20">
        <f t="shared" si="3"/>
        <v>2.917259424249007E-07</v>
      </c>
    </row>
    <row r="67" spans="1:9" ht="15.75">
      <c r="A67" s="7">
        <v>59</v>
      </c>
      <c r="B67" s="6">
        <v>38870</v>
      </c>
      <c r="C67" s="1">
        <v>379.44</v>
      </c>
      <c r="E67">
        <f t="shared" si="0"/>
        <v>-0.008345847985908967</v>
      </c>
      <c r="F67" s="12">
        <f t="shared" si="1"/>
        <v>6.965317860390077E-05</v>
      </c>
      <c r="G67" s="11">
        <f t="shared" si="2"/>
        <v>0.0019646365422396855</v>
      </c>
      <c r="H67" s="11">
        <f t="shared" si="4"/>
        <v>0.001558456242032667</v>
      </c>
      <c r="I67" s="20">
        <f t="shared" si="3"/>
        <v>1.0855143097266537E-07</v>
      </c>
    </row>
    <row r="68" spans="1:9" ht="15.75">
      <c r="A68" s="7">
        <v>60</v>
      </c>
      <c r="B68" s="6">
        <v>38869</v>
      </c>
      <c r="C68" s="1">
        <v>382.62</v>
      </c>
      <c r="E68">
        <f t="shared" si="0"/>
        <v>0.02863246335316418</v>
      </c>
      <c r="F68" s="12">
        <f t="shared" si="1"/>
        <v>0.0008198179576702897</v>
      </c>
      <c r="G68" s="11">
        <f t="shared" si="2"/>
        <v>0.0019646365422396855</v>
      </c>
      <c r="H68" s="11">
        <f t="shared" si="4"/>
        <v>0.001464948867510707</v>
      </c>
      <c r="I68" s="20">
        <f t="shared" si="3"/>
        <v>1.2009913886540315E-06</v>
      </c>
    </row>
    <row r="69" spans="1:9" ht="15.75">
      <c r="A69" s="7">
        <v>61</v>
      </c>
      <c r="B69" s="6">
        <v>38868</v>
      </c>
      <c r="C69" s="1">
        <v>371.82</v>
      </c>
      <c r="E69">
        <f t="shared" si="0"/>
        <v>-0.00032268473981188363</v>
      </c>
      <c r="F69" s="12">
        <f t="shared" si="1"/>
        <v>1.0412544130746303E-07</v>
      </c>
      <c r="G69" s="11">
        <f t="shared" si="2"/>
        <v>0.0019646365422396855</v>
      </c>
      <c r="H69" s="11">
        <f t="shared" si="4"/>
        <v>0.0013770519354600645</v>
      </c>
      <c r="I69" s="20">
        <f t="shared" si="3"/>
        <v>1.4338614048307532E-10</v>
      </c>
    </row>
    <row r="70" spans="1:9" ht="15.75">
      <c r="A70" s="7">
        <v>62</v>
      </c>
      <c r="B70" s="6">
        <v>38867</v>
      </c>
      <c r="C70" s="1">
        <v>371.94</v>
      </c>
      <c r="E70">
        <f t="shared" si="0"/>
        <v>-0.024985037668364574</v>
      </c>
      <c r="F70" s="12">
        <f t="shared" si="1"/>
        <v>0.0006242521072895966</v>
      </c>
      <c r="G70" s="11">
        <f t="shared" si="2"/>
        <v>0.0019646365422396855</v>
      </c>
      <c r="H70" s="11">
        <f t="shared" si="4"/>
        <v>0.0012944288193324604</v>
      </c>
      <c r="I70" s="20">
        <f t="shared" si="3"/>
        <v>8.08049918204673E-07</v>
      </c>
    </row>
    <row r="71" spans="1:9" ht="15.75">
      <c r="A71" s="7">
        <v>63</v>
      </c>
      <c r="B71" s="6">
        <v>38863</v>
      </c>
      <c r="C71" s="1">
        <v>381.35</v>
      </c>
      <c r="E71">
        <f t="shared" si="0"/>
        <v>-0.004291290568960843</v>
      </c>
      <c r="F71" s="12">
        <f t="shared" si="1"/>
        <v>1.8415174747252278E-05</v>
      </c>
      <c r="G71" s="11">
        <f t="shared" si="2"/>
        <v>0.0019646365422396855</v>
      </c>
      <c r="H71" s="11">
        <f t="shared" si="4"/>
        <v>0.0012167630901725127</v>
      </c>
      <c r="I71" s="20">
        <f t="shared" si="3"/>
        <v>2.2406904931533503E-08</v>
      </c>
    </row>
    <row r="72" spans="1:9" ht="15.75">
      <c r="A72" s="7">
        <v>64</v>
      </c>
      <c r="B72" s="6">
        <v>38862</v>
      </c>
      <c r="C72" s="1">
        <v>382.99</v>
      </c>
      <c r="E72">
        <f t="shared" si="0"/>
        <v>0.004553551257587168</v>
      </c>
      <c r="F72" s="12">
        <f t="shared" si="1"/>
        <v>2.0734829055473678E-05</v>
      </c>
      <c r="G72" s="11">
        <f t="shared" si="2"/>
        <v>0.0019646365422396855</v>
      </c>
      <c r="H72" s="11">
        <f t="shared" si="4"/>
        <v>0.001143757304762162</v>
      </c>
      <c r="I72" s="20">
        <f t="shared" si="3"/>
        <v>2.3715612195192738E-08</v>
      </c>
    </row>
    <row r="73" spans="1:9" ht="15.75">
      <c r="A73" s="7">
        <v>65</v>
      </c>
      <c r="B73" s="6">
        <v>38861</v>
      </c>
      <c r="C73" s="1">
        <v>381.25</v>
      </c>
      <c r="E73">
        <f aca="true" t="shared" si="5" ref="E73:E136">LN(C73/C74)</f>
        <v>0.014983830141561105</v>
      </c>
      <c r="F73" s="12">
        <f aca="true" t="shared" si="6" ref="F73:F136">E73^2</f>
        <v>0.00022451516571115509</v>
      </c>
      <c r="G73" s="11">
        <f aca="true" t="shared" si="7" ref="G73:G136">1/509</f>
        <v>0.0019646365422396855</v>
      </c>
      <c r="H73" s="11">
        <f t="shared" si="4"/>
        <v>0.001075131866476432</v>
      </c>
      <c r="I73" s="20">
        <f aca="true" t="shared" si="8" ref="I73:I136">H73*F73</f>
        <v>2.4138340916329963E-07</v>
      </c>
    </row>
    <row r="74" spans="1:9" ht="15.75">
      <c r="A74" s="7">
        <v>66</v>
      </c>
      <c r="B74" s="6">
        <v>38860</v>
      </c>
      <c r="C74" s="1">
        <v>375.58</v>
      </c>
      <c r="E74">
        <f t="shared" si="5"/>
        <v>0.012404215144525341</v>
      </c>
      <c r="F74" s="12">
        <f t="shared" si="6"/>
        <v>0.00015386455335167183</v>
      </c>
      <c r="G74" s="11">
        <f t="shared" si="7"/>
        <v>0.0019646365422396855</v>
      </c>
      <c r="H74" s="11">
        <f aca="true" t="shared" si="9" ref="H74:H137">H73*$H$2</f>
        <v>0.0010106239544878462</v>
      </c>
      <c r="I74" s="20">
        <f t="shared" si="8"/>
        <v>1.5549920336377278E-07</v>
      </c>
    </row>
    <row r="75" spans="1:9" ht="15.75">
      <c r="A75" s="7">
        <v>67</v>
      </c>
      <c r="B75" s="6">
        <v>38859</v>
      </c>
      <c r="C75" s="1">
        <v>370.95</v>
      </c>
      <c r="E75">
        <f t="shared" si="5"/>
        <v>0.0025102244040785177</v>
      </c>
      <c r="F75" s="12">
        <f t="shared" si="6"/>
        <v>6.301226558831349E-06</v>
      </c>
      <c r="G75" s="11">
        <f t="shared" si="7"/>
        <v>0.0019646365422396855</v>
      </c>
      <c r="H75" s="11">
        <f t="shared" si="9"/>
        <v>0.0009499865172185754</v>
      </c>
      <c r="I75" s="20">
        <f t="shared" si="8"/>
        <v>5.986080272829382E-09</v>
      </c>
    </row>
    <row r="76" spans="1:9" ht="15.75">
      <c r="A76" s="7">
        <v>68</v>
      </c>
      <c r="B76" s="6">
        <v>38856</v>
      </c>
      <c r="C76" s="1">
        <v>370.02</v>
      </c>
      <c r="E76">
        <f t="shared" si="5"/>
        <v>-0.0026180498348108536</v>
      </c>
      <c r="F76" s="12">
        <f t="shared" si="6"/>
        <v>6.854184937553137E-06</v>
      </c>
      <c r="G76" s="11">
        <f t="shared" si="7"/>
        <v>0.0019646365422396855</v>
      </c>
      <c r="H76" s="11">
        <f t="shared" si="9"/>
        <v>0.0008929873261854608</v>
      </c>
      <c r="I76" s="20">
        <f t="shared" si="8"/>
        <v>6.120700280566236E-09</v>
      </c>
    </row>
    <row r="77" spans="1:9" ht="15.75">
      <c r="A77" s="7">
        <v>69</v>
      </c>
      <c r="B77" s="6">
        <v>38855</v>
      </c>
      <c r="C77" s="1">
        <v>370.99</v>
      </c>
      <c r="E77">
        <f t="shared" si="5"/>
        <v>-0.009416694891006987</v>
      </c>
      <c r="F77" s="12">
        <f t="shared" si="6"/>
        <v>8.867414267031709E-05</v>
      </c>
      <c r="G77" s="11">
        <f t="shared" si="7"/>
        <v>0.0019646365422396855</v>
      </c>
      <c r="H77" s="11">
        <f t="shared" si="9"/>
        <v>0.0008394080866143331</v>
      </c>
      <c r="I77" s="20">
        <f t="shared" si="8"/>
        <v>7.443379243105725E-08</v>
      </c>
    </row>
    <row r="78" spans="1:9" ht="15.75">
      <c r="A78" s="7">
        <v>70</v>
      </c>
      <c r="B78" s="6">
        <v>38854</v>
      </c>
      <c r="C78" s="1">
        <v>374.5</v>
      </c>
      <c r="E78">
        <f t="shared" si="5"/>
        <v>0.008581441774239846</v>
      </c>
      <c r="F78" s="12">
        <f t="shared" si="6"/>
        <v>7.364114292466872E-05</v>
      </c>
      <c r="G78" s="11">
        <f t="shared" si="7"/>
        <v>0.0019646365422396855</v>
      </c>
      <c r="H78" s="11">
        <f t="shared" si="9"/>
        <v>0.0007890436014174731</v>
      </c>
      <c r="I78" s="20">
        <f t="shared" si="8"/>
        <v>5.810607262577948E-08</v>
      </c>
    </row>
    <row r="79" spans="1:9" ht="15.75">
      <c r="A79" s="7">
        <v>71</v>
      </c>
      <c r="B79" s="6">
        <v>38853</v>
      </c>
      <c r="C79" s="1">
        <v>371.3</v>
      </c>
      <c r="E79">
        <f t="shared" si="5"/>
        <v>-0.01311055568389554</v>
      </c>
      <c r="F79" s="12">
        <f t="shared" si="6"/>
        <v>0.00017188667034052566</v>
      </c>
      <c r="G79" s="11">
        <f t="shared" si="7"/>
        <v>0.0019646365422396855</v>
      </c>
      <c r="H79" s="11">
        <f t="shared" si="9"/>
        <v>0.0007417009853324247</v>
      </c>
      <c r="I79" s="20">
        <f t="shared" si="8"/>
        <v>1.2748851275707753E-07</v>
      </c>
    </row>
    <row r="80" spans="1:9" ht="15.75">
      <c r="A80" s="7">
        <v>72</v>
      </c>
      <c r="B80" s="6">
        <v>38852</v>
      </c>
      <c r="C80" s="1">
        <v>376.2</v>
      </c>
      <c r="E80">
        <f t="shared" si="5"/>
        <v>0.005517586266164485</v>
      </c>
      <c r="F80" s="12">
        <f t="shared" si="6"/>
        <v>3.0443758204566944E-05</v>
      </c>
      <c r="G80" s="11">
        <f t="shared" si="7"/>
        <v>0.0019646365422396855</v>
      </c>
      <c r="H80" s="11">
        <f t="shared" si="9"/>
        <v>0.0006971989262124791</v>
      </c>
      <c r="I80" s="20">
        <f t="shared" si="8"/>
        <v>2.1225355530096423E-08</v>
      </c>
    </row>
    <row r="81" spans="1:9" ht="15.75">
      <c r="A81" s="7">
        <v>73</v>
      </c>
      <c r="B81" s="6">
        <v>38849</v>
      </c>
      <c r="C81" s="1">
        <v>374.13</v>
      </c>
      <c r="E81">
        <f t="shared" si="5"/>
        <v>-0.0338213624290164</v>
      </c>
      <c r="F81" s="12">
        <f t="shared" si="6"/>
        <v>0.001143884556554882</v>
      </c>
      <c r="G81" s="11">
        <f t="shared" si="7"/>
        <v>0.0019646365422396855</v>
      </c>
      <c r="H81" s="11">
        <f t="shared" si="9"/>
        <v>0.0006553669906397303</v>
      </c>
      <c r="I81" s="20">
        <f t="shared" si="8"/>
        <v>7.496641794686353E-07</v>
      </c>
    </row>
    <row r="82" spans="1:9" ht="15.75">
      <c r="A82" s="7">
        <v>74</v>
      </c>
      <c r="B82" s="6">
        <v>38848</v>
      </c>
      <c r="C82" s="1">
        <v>387</v>
      </c>
      <c r="E82">
        <f t="shared" si="5"/>
        <v>-0.040462239893838375</v>
      </c>
      <c r="F82" s="12">
        <f t="shared" si="6"/>
        <v>0.0016371928572265256</v>
      </c>
      <c r="G82" s="11">
        <f t="shared" si="7"/>
        <v>0.0019646365422396855</v>
      </c>
      <c r="H82" s="11">
        <f t="shared" si="9"/>
        <v>0.0006160449712013464</v>
      </c>
      <c r="I82" s="20">
        <f t="shared" si="8"/>
        <v>1.008584426581165E-06</v>
      </c>
    </row>
    <row r="83" spans="1:9" ht="15.75">
      <c r="A83" s="7">
        <v>75</v>
      </c>
      <c r="B83" s="6">
        <v>38847</v>
      </c>
      <c r="C83" s="1">
        <v>402.98</v>
      </c>
      <c r="E83">
        <f t="shared" si="5"/>
        <v>-0.014339105965874559</v>
      </c>
      <c r="F83" s="12">
        <f t="shared" si="6"/>
        <v>0.00020560995990057937</v>
      </c>
      <c r="G83" s="11">
        <f t="shared" si="7"/>
        <v>0.0019646365422396855</v>
      </c>
      <c r="H83" s="11">
        <f t="shared" si="9"/>
        <v>0.0005790822729292655</v>
      </c>
      <c r="I83" s="20">
        <f t="shared" si="8"/>
        <v>1.1906508291612264E-07</v>
      </c>
    </row>
    <row r="84" spans="1:9" ht="15.75">
      <c r="A84" s="7">
        <v>76</v>
      </c>
      <c r="B84" s="6">
        <v>38846</v>
      </c>
      <c r="C84" s="1">
        <v>408.8</v>
      </c>
      <c r="E84">
        <f t="shared" si="5"/>
        <v>0.034897391174653285</v>
      </c>
      <c r="F84" s="12">
        <f t="shared" si="6"/>
        <v>0.001217827910796769</v>
      </c>
      <c r="G84" s="11">
        <f t="shared" si="7"/>
        <v>0.0019646365422396855</v>
      </c>
      <c r="H84" s="11">
        <f t="shared" si="9"/>
        <v>0.0005443373365535096</v>
      </c>
      <c r="I84" s="20">
        <f t="shared" si="8"/>
        <v>6.629092013436383E-07</v>
      </c>
    </row>
    <row r="85" spans="1:9" ht="15.75">
      <c r="A85" s="7">
        <v>77</v>
      </c>
      <c r="B85" s="6">
        <v>38845</v>
      </c>
      <c r="C85" s="1">
        <v>394.78</v>
      </c>
      <c r="E85">
        <f t="shared" si="5"/>
        <v>0.001216606831259773</v>
      </c>
      <c r="F85" s="12">
        <f t="shared" si="6"/>
        <v>1.480132181867946E-06</v>
      </c>
      <c r="G85" s="11">
        <f t="shared" si="7"/>
        <v>0.0019646365422396855</v>
      </c>
      <c r="H85" s="11">
        <f t="shared" si="9"/>
        <v>0.000511677096360299</v>
      </c>
      <c r="I85" s="20">
        <f t="shared" si="8"/>
        <v>7.573497370476245E-10</v>
      </c>
    </row>
    <row r="86" spans="1:9" ht="15.75">
      <c r="A86" s="7">
        <v>78</v>
      </c>
      <c r="B86" s="6">
        <v>38842</v>
      </c>
      <c r="C86" s="1">
        <v>394.3</v>
      </c>
      <c r="E86">
        <f t="shared" si="5"/>
        <v>-0.0011406122521700013</v>
      </c>
      <c r="F86" s="12">
        <f t="shared" si="6"/>
        <v>1.3009963098003226E-06</v>
      </c>
      <c r="G86" s="11">
        <f t="shared" si="7"/>
        <v>0.0019646365422396855</v>
      </c>
      <c r="H86" s="11">
        <f t="shared" si="9"/>
        <v>0.000480976470578681</v>
      </c>
      <c r="I86" s="20">
        <f t="shared" si="8"/>
        <v>6.257486133236474E-10</v>
      </c>
    </row>
    <row r="87" spans="1:9" ht="15.75">
      <c r="A87" s="7">
        <v>79</v>
      </c>
      <c r="B87" s="6">
        <v>38841</v>
      </c>
      <c r="C87" s="1">
        <v>394.75</v>
      </c>
      <c r="E87">
        <f t="shared" si="5"/>
        <v>0.0014703648139110697</v>
      </c>
      <c r="F87" s="12">
        <f t="shared" si="6"/>
        <v>2.1619726859877346E-06</v>
      </c>
      <c r="G87" s="11">
        <f t="shared" si="7"/>
        <v>0.0019646365422396855</v>
      </c>
      <c r="H87" s="11">
        <f t="shared" si="9"/>
        <v>0.0004521178823439601</v>
      </c>
      <c r="I87" s="20">
        <f t="shared" si="8"/>
        <v>9.77466512474258E-10</v>
      </c>
    </row>
    <row r="88" spans="1:9" ht="15.75">
      <c r="A88" s="7">
        <v>80</v>
      </c>
      <c r="B88" s="6">
        <v>38840</v>
      </c>
      <c r="C88" s="1">
        <v>394.17</v>
      </c>
      <c r="E88">
        <f t="shared" si="5"/>
        <v>-0.0015970192374861148</v>
      </c>
      <c r="F88" s="12">
        <f t="shared" si="6"/>
        <v>2.5504704449007318E-06</v>
      </c>
      <c r="G88" s="11">
        <f t="shared" si="7"/>
        <v>0.0019646365422396855</v>
      </c>
      <c r="H88" s="11">
        <f t="shared" si="9"/>
        <v>0.00042499080940332245</v>
      </c>
      <c r="I88" s="20">
        <f t="shared" si="8"/>
        <v>1.083926498737614E-09</v>
      </c>
    </row>
    <row r="89" spans="1:9" ht="15.75">
      <c r="A89" s="7">
        <v>81</v>
      </c>
      <c r="B89" s="6">
        <v>38839</v>
      </c>
      <c r="C89" s="1">
        <v>394.8</v>
      </c>
      <c r="E89">
        <f t="shared" si="5"/>
        <v>-0.010331451352034315</v>
      </c>
      <c r="F89" s="12">
        <f t="shared" si="6"/>
        <v>0.00010673888703945168</v>
      </c>
      <c r="G89" s="11">
        <f t="shared" si="7"/>
        <v>0.0019646365422396855</v>
      </c>
      <c r="H89" s="11">
        <f t="shared" si="9"/>
        <v>0.0003994913608391231</v>
      </c>
      <c r="I89" s="20">
        <f t="shared" si="8"/>
        <v>4.264126323784399E-08</v>
      </c>
    </row>
    <row r="90" spans="1:9" ht="15.75">
      <c r="A90" s="7">
        <v>82</v>
      </c>
      <c r="B90" s="6">
        <v>38838</v>
      </c>
      <c r="C90" s="1">
        <v>398.9</v>
      </c>
      <c r="E90">
        <f t="shared" si="5"/>
        <v>-0.04662712264059102</v>
      </c>
      <c r="F90" s="12">
        <f t="shared" si="6"/>
        <v>0.0021740885657407154</v>
      </c>
      <c r="G90" s="11">
        <f t="shared" si="7"/>
        <v>0.0019646365422396855</v>
      </c>
      <c r="H90" s="11">
        <f t="shared" si="9"/>
        <v>0.0003755218791887757</v>
      </c>
      <c r="I90" s="20">
        <f t="shared" si="8"/>
        <v>8.164178237297835E-07</v>
      </c>
    </row>
    <row r="91" spans="1:9" ht="15.75">
      <c r="A91" s="7">
        <v>83</v>
      </c>
      <c r="B91" s="6">
        <v>38835</v>
      </c>
      <c r="C91" s="1">
        <v>417.94</v>
      </c>
      <c r="E91">
        <f t="shared" si="5"/>
        <v>-0.00498825574599161</v>
      </c>
      <c r="F91" s="12">
        <f t="shared" si="6"/>
        <v>2.4882695387418316E-05</v>
      </c>
      <c r="G91" s="11">
        <f t="shared" si="7"/>
        <v>0.0019646365422396855</v>
      </c>
      <c r="H91" s="11">
        <f t="shared" si="9"/>
        <v>0.0003529905664374491</v>
      </c>
      <c r="I91" s="20">
        <f t="shared" si="8"/>
        <v>8.783356739295294E-09</v>
      </c>
    </row>
    <row r="92" spans="1:9" ht="15.75">
      <c r="A92" s="7">
        <v>84</v>
      </c>
      <c r="B92" s="6">
        <v>38834</v>
      </c>
      <c r="C92" s="1">
        <v>420.03</v>
      </c>
      <c r="E92">
        <f t="shared" si="5"/>
        <v>-0.014042783956432471</v>
      </c>
      <c r="F92" s="12">
        <f t="shared" si="6"/>
        <v>0.0001971997812470372</v>
      </c>
      <c r="G92" s="11">
        <f t="shared" si="7"/>
        <v>0.0019646365422396855</v>
      </c>
      <c r="H92" s="11">
        <f t="shared" si="9"/>
        <v>0.00033181113245120213</v>
      </c>
      <c r="I92" s="20">
        <f t="shared" si="8"/>
        <v>6.543308273470875E-08</v>
      </c>
    </row>
    <row r="93" spans="1:9" ht="15.75">
      <c r="A93" s="7">
        <v>85</v>
      </c>
      <c r="B93" s="6">
        <v>38833</v>
      </c>
      <c r="C93" s="1">
        <v>425.97</v>
      </c>
      <c r="E93">
        <f t="shared" si="5"/>
        <v>-0.0027897290489684347</v>
      </c>
      <c r="F93" s="12">
        <f t="shared" si="6"/>
        <v>7.782588166658328E-06</v>
      </c>
      <c r="G93" s="11">
        <f t="shared" si="7"/>
        <v>0.0019646365422396855</v>
      </c>
      <c r="H93" s="11">
        <f t="shared" si="9"/>
        <v>0.00031190246450413</v>
      </c>
      <c r="I93" s="20">
        <f t="shared" si="8"/>
        <v>2.4274084294014114E-09</v>
      </c>
    </row>
    <row r="94" spans="1:9" ht="15.75">
      <c r="A94" s="7">
        <v>86</v>
      </c>
      <c r="B94" s="6">
        <v>38832</v>
      </c>
      <c r="C94" s="1">
        <v>427.16</v>
      </c>
      <c r="E94">
        <f t="shared" si="5"/>
        <v>-0.030751795072889672</v>
      </c>
      <c r="F94" s="12">
        <f t="shared" si="6"/>
        <v>0.0009456729002050015</v>
      </c>
      <c r="G94" s="11">
        <f t="shared" si="7"/>
        <v>0.0019646365422396855</v>
      </c>
      <c r="H94" s="11">
        <f t="shared" si="9"/>
        <v>0.0002931883166338822</v>
      </c>
      <c r="I94" s="20">
        <f t="shared" si="8"/>
        <v>2.7726024569738565E-07</v>
      </c>
    </row>
    <row r="95" spans="1:9" ht="15.75">
      <c r="A95" s="7">
        <v>87</v>
      </c>
      <c r="B95" s="6">
        <v>38831</v>
      </c>
      <c r="C95" s="1">
        <v>440.5</v>
      </c>
      <c r="E95">
        <f t="shared" si="5"/>
        <v>0.0077484435069652205</v>
      </c>
      <c r="F95" s="12">
        <f t="shared" si="6"/>
        <v>6.0038376780631485E-05</v>
      </c>
      <c r="G95" s="11">
        <f t="shared" si="7"/>
        <v>0.0019646365422396855</v>
      </c>
      <c r="H95" s="11">
        <f t="shared" si="9"/>
        <v>0.00027559701763584925</v>
      </c>
      <c r="I95" s="20">
        <f t="shared" si="8"/>
        <v>1.6546397584439458E-08</v>
      </c>
    </row>
    <row r="96" spans="1:9" ht="15.75">
      <c r="A96" s="7">
        <v>88</v>
      </c>
      <c r="B96" s="6">
        <v>38828</v>
      </c>
      <c r="C96" s="1">
        <v>437.1</v>
      </c>
      <c r="E96">
        <f t="shared" si="5"/>
        <v>0.05188348163857065</v>
      </c>
      <c r="F96" s="12">
        <f t="shared" si="6"/>
        <v>0.002691895666939898</v>
      </c>
      <c r="G96" s="11">
        <f t="shared" si="7"/>
        <v>0.0019646365422396855</v>
      </c>
      <c r="H96" s="11">
        <f t="shared" si="9"/>
        <v>0.0002590611965776983</v>
      </c>
      <c r="I96" s="20">
        <f t="shared" si="8"/>
        <v>6.973657125397711E-07</v>
      </c>
    </row>
    <row r="97" spans="1:9" ht="15.75">
      <c r="A97" s="7">
        <v>89</v>
      </c>
      <c r="B97" s="6">
        <v>38827</v>
      </c>
      <c r="C97" s="1">
        <v>415</v>
      </c>
      <c r="E97">
        <f t="shared" si="5"/>
        <v>0.010902591338215436</v>
      </c>
      <c r="F97" s="12">
        <f t="shared" si="6"/>
        <v>0.00011886649788813026</v>
      </c>
      <c r="G97" s="11">
        <f t="shared" si="7"/>
        <v>0.0019646365422396855</v>
      </c>
      <c r="H97" s="11">
        <f t="shared" si="9"/>
        <v>0.00024351752478303637</v>
      </c>
      <c r="I97" s="20">
        <f t="shared" si="8"/>
        <v>2.89460753453455E-08</v>
      </c>
    </row>
    <row r="98" spans="1:9" ht="15.75">
      <c r="A98" s="7">
        <v>90</v>
      </c>
      <c r="B98" s="6">
        <v>38826</v>
      </c>
      <c r="C98" s="1">
        <v>410.5</v>
      </c>
      <c r="E98">
        <f t="shared" si="5"/>
        <v>0.015367167908829821</v>
      </c>
      <c r="F98" s="12">
        <f t="shared" si="6"/>
        <v>0.00023614984953816912</v>
      </c>
      <c r="G98" s="11">
        <f t="shared" si="7"/>
        <v>0.0019646365422396855</v>
      </c>
      <c r="H98" s="11">
        <f t="shared" si="9"/>
        <v>0.00022890647329605417</v>
      </c>
      <c r="I98" s="20">
        <f t="shared" si="8"/>
        <v>5.405622922717612E-08</v>
      </c>
    </row>
    <row r="99" spans="1:9" ht="15.75">
      <c r="A99" s="7">
        <v>91</v>
      </c>
      <c r="B99" s="6">
        <v>38825</v>
      </c>
      <c r="C99" s="1">
        <v>404.24</v>
      </c>
      <c r="E99">
        <f t="shared" si="5"/>
        <v>-0.006362066190687825</v>
      </c>
      <c r="F99" s="12">
        <f t="shared" si="6"/>
        <v>4.0475886214693096E-05</v>
      </c>
      <c r="G99" s="11">
        <f t="shared" si="7"/>
        <v>0.0019646365422396855</v>
      </c>
      <c r="H99" s="11">
        <f t="shared" si="9"/>
        <v>0.00021517208489829092</v>
      </c>
      <c r="I99" s="20">
        <f t="shared" si="8"/>
        <v>8.709280824921507E-09</v>
      </c>
    </row>
    <row r="100" spans="1:9" ht="15.75">
      <c r="A100" s="7">
        <v>92</v>
      </c>
      <c r="B100" s="6">
        <v>38824</v>
      </c>
      <c r="C100" s="1">
        <v>406.82</v>
      </c>
      <c r="E100">
        <f t="shared" si="5"/>
        <v>0.011520807790021247</v>
      </c>
      <c r="F100" s="12">
        <f t="shared" si="6"/>
        <v>0.00013272901213461425</v>
      </c>
      <c r="G100" s="11">
        <f t="shared" si="7"/>
        <v>0.0019646365422396855</v>
      </c>
      <c r="H100" s="11">
        <f t="shared" si="9"/>
        <v>0.00020226175980439344</v>
      </c>
      <c r="I100" s="20">
        <f t="shared" si="8"/>
        <v>2.684600357144577E-08</v>
      </c>
    </row>
    <row r="101" spans="1:9" ht="15.75">
      <c r="A101" s="7">
        <v>93</v>
      </c>
      <c r="B101" s="6">
        <v>38820</v>
      </c>
      <c r="C101" s="1">
        <v>402.16</v>
      </c>
      <c r="E101">
        <f t="shared" si="5"/>
        <v>-0.016742879796663255</v>
      </c>
      <c r="F101" s="12">
        <f t="shared" si="6"/>
        <v>0.0002803240238855146</v>
      </c>
      <c r="G101" s="11">
        <f t="shared" si="7"/>
        <v>0.0019646365422396855</v>
      </c>
      <c r="H101" s="11">
        <f t="shared" si="9"/>
        <v>0.0001901260542161298</v>
      </c>
      <c r="I101" s="20">
        <f t="shared" si="8"/>
        <v>5.329690056334101E-08</v>
      </c>
    </row>
    <row r="102" spans="1:9" ht="15.75">
      <c r="A102" s="7">
        <v>94</v>
      </c>
      <c r="B102" s="6">
        <v>38819</v>
      </c>
      <c r="C102" s="1">
        <v>408.95</v>
      </c>
      <c r="E102">
        <f t="shared" si="5"/>
        <v>-0.0017346481915265924</v>
      </c>
      <c r="F102" s="12">
        <f t="shared" si="6"/>
        <v>3.0090043483664777E-06</v>
      </c>
      <c r="G102" s="11">
        <f t="shared" si="7"/>
        <v>0.0019646365422396855</v>
      </c>
      <c r="H102" s="11">
        <f t="shared" si="9"/>
        <v>0.00017871849096316202</v>
      </c>
      <c r="I102" s="20">
        <f t="shared" si="8"/>
        <v>5.377647164416496E-10</v>
      </c>
    </row>
    <row r="103" spans="1:9" ht="15.75">
      <c r="A103" s="7">
        <v>95</v>
      </c>
      <c r="B103" s="6">
        <v>38818</v>
      </c>
      <c r="C103" s="1">
        <v>409.66</v>
      </c>
      <c r="E103">
        <f t="shared" si="5"/>
        <v>-0.01627075747511783</v>
      </c>
      <c r="F103" s="12">
        <f t="shared" si="6"/>
        <v>0.00026473754881410275</v>
      </c>
      <c r="G103" s="11">
        <f t="shared" si="7"/>
        <v>0.0019646365422396855</v>
      </c>
      <c r="H103" s="11">
        <f t="shared" si="9"/>
        <v>0.0001679953815053723</v>
      </c>
      <c r="I103" s="20">
        <f t="shared" si="8"/>
        <v>4.4474685511822314E-08</v>
      </c>
    </row>
    <row r="104" spans="1:9" ht="15.75">
      <c r="A104" s="7">
        <v>96</v>
      </c>
      <c r="B104" s="6">
        <v>38817</v>
      </c>
      <c r="C104" s="1">
        <v>416.38</v>
      </c>
      <c r="E104">
        <f t="shared" si="5"/>
        <v>0.02485113420848864</v>
      </c>
      <c r="F104" s="12">
        <f t="shared" si="6"/>
        <v>0.0006175788714483143</v>
      </c>
      <c r="G104" s="11">
        <f t="shared" si="7"/>
        <v>0.0019646365422396855</v>
      </c>
      <c r="H104" s="11">
        <f t="shared" si="9"/>
        <v>0.00015791565861504993</v>
      </c>
      <c r="I104" s="20">
        <f t="shared" si="8"/>
        <v>9.75253742314998E-08</v>
      </c>
    </row>
    <row r="105" spans="1:9" ht="15.75">
      <c r="A105" s="7">
        <v>97</v>
      </c>
      <c r="B105" s="6">
        <v>38814</v>
      </c>
      <c r="C105" s="1">
        <v>406.16</v>
      </c>
      <c r="E105">
        <f t="shared" si="5"/>
        <v>-0.012283904186648344</v>
      </c>
      <c r="F105" s="12">
        <f t="shared" si="6"/>
        <v>0.00015089430206675672</v>
      </c>
      <c r="G105" s="11">
        <f t="shared" si="7"/>
        <v>0.0019646365422396855</v>
      </c>
      <c r="H105" s="11">
        <f t="shared" si="9"/>
        <v>0.00014844071909814692</v>
      </c>
      <c r="I105" s="20">
        <f t="shared" si="8"/>
        <v>2.2398858706602364E-08</v>
      </c>
    </row>
    <row r="106" spans="1:9" ht="15.75">
      <c r="A106" s="7">
        <v>98</v>
      </c>
      <c r="B106" s="6">
        <v>38813</v>
      </c>
      <c r="C106" s="1">
        <v>411.18</v>
      </c>
      <c r="E106">
        <f t="shared" si="5"/>
        <v>0.007788410525917375</v>
      </c>
      <c r="F106" s="12">
        <f t="shared" si="6"/>
        <v>6.065933852022056E-05</v>
      </c>
      <c r="G106" s="11">
        <f t="shared" si="7"/>
        <v>0.0019646365422396855</v>
      </c>
      <c r="H106" s="11">
        <f t="shared" si="9"/>
        <v>0.0001395342759522581</v>
      </c>
      <c r="I106" s="20">
        <f t="shared" si="8"/>
        <v>8.464056880161895E-09</v>
      </c>
    </row>
    <row r="107" spans="1:9" ht="15.75">
      <c r="A107" s="7">
        <v>99</v>
      </c>
      <c r="B107" s="6">
        <v>38812</v>
      </c>
      <c r="C107" s="1">
        <v>407.99</v>
      </c>
      <c r="E107">
        <f t="shared" si="5"/>
        <v>0.008986556113689427</v>
      </c>
      <c r="F107" s="12">
        <f t="shared" si="6"/>
        <v>8.075819078448882E-05</v>
      </c>
      <c r="G107" s="11">
        <f t="shared" si="7"/>
        <v>0.0019646365422396855</v>
      </c>
      <c r="H107" s="11">
        <f t="shared" si="9"/>
        <v>0.0001311622193951226</v>
      </c>
      <c r="I107" s="20">
        <f t="shared" si="8"/>
        <v>1.0592423537628291E-08</v>
      </c>
    </row>
    <row r="108" spans="1:9" ht="15.75">
      <c r="A108" s="7">
        <v>100</v>
      </c>
      <c r="B108" s="6">
        <v>38811</v>
      </c>
      <c r="C108" s="1">
        <v>404.34</v>
      </c>
      <c r="E108">
        <f t="shared" si="5"/>
        <v>0.03687889584151714</v>
      </c>
      <c r="F108" s="12">
        <f t="shared" si="6"/>
        <v>0.0013600529584894704</v>
      </c>
      <c r="G108" s="11">
        <f t="shared" si="7"/>
        <v>0.0019646365422396855</v>
      </c>
      <c r="H108" s="11">
        <f t="shared" si="9"/>
        <v>0.00012329248623141524</v>
      </c>
      <c r="I108" s="20">
        <f t="shared" si="8"/>
        <v>1.6768431065855858E-07</v>
      </c>
    </row>
    <row r="109" spans="1:9" ht="15.75">
      <c r="A109" s="7">
        <v>101</v>
      </c>
      <c r="B109" s="6">
        <v>38810</v>
      </c>
      <c r="C109" s="1">
        <v>389.7</v>
      </c>
      <c r="E109">
        <f t="shared" si="5"/>
        <v>-0.000769526779028541</v>
      </c>
      <c r="F109" s="12">
        <f t="shared" si="6"/>
        <v>5.92171463642041E-07</v>
      </c>
      <c r="G109" s="11">
        <f t="shared" si="7"/>
        <v>0.0019646365422396855</v>
      </c>
      <c r="H109" s="11">
        <f t="shared" si="9"/>
        <v>0.00011589493705753031</v>
      </c>
      <c r="I109" s="20">
        <f t="shared" si="8"/>
        <v>6.862967450605994E-11</v>
      </c>
    </row>
    <row r="110" spans="1:9" ht="15.75">
      <c r="A110" s="7">
        <v>102</v>
      </c>
      <c r="B110" s="6">
        <v>38807</v>
      </c>
      <c r="C110" s="1">
        <v>390</v>
      </c>
      <c r="E110">
        <f t="shared" si="5"/>
        <v>0.004008021397538868</v>
      </c>
      <c r="F110" s="12">
        <f t="shared" si="6"/>
        <v>1.606423552312942E-05</v>
      </c>
      <c r="G110" s="11">
        <f t="shared" si="7"/>
        <v>0.0019646365422396855</v>
      </c>
      <c r="H110" s="11">
        <f t="shared" si="9"/>
        <v>0.00010894124083407848</v>
      </c>
      <c r="I110" s="20">
        <f t="shared" si="8"/>
        <v>1.7500577509406007E-09</v>
      </c>
    </row>
    <row r="111" spans="1:9" ht="15.75">
      <c r="A111" s="7">
        <v>103</v>
      </c>
      <c r="B111" s="6">
        <v>38806</v>
      </c>
      <c r="C111" s="1">
        <v>388.44</v>
      </c>
      <c r="E111">
        <f t="shared" si="5"/>
        <v>-0.01669641298168714</v>
      </c>
      <c r="F111" s="12">
        <f t="shared" si="6"/>
        <v>0.0002787702064550508</v>
      </c>
      <c r="G111" s="11">
        <f t="shared" si="7"/>
        <v>0.0019646365422396855</v>
      </c>
      <c r="H111" s="11">
        <f t="shared" si="9"/>
        <v>0.00010240476638403377</v>
      </c>
      <c r="I111" s="20">
        <f t="shared" si="8"/>
        <v>2.854739786685834E-08</v>
      </c>
    </row>
    <row r="112" spans="1:9" ht="15.75">
      <c r="A112" s="7">
        <v>104</v>
      </c>
      <c r="B112" s="6">
        <v>38805</v>
      </c>
      <c r="C112" s="1">
        <v>394.98</v>
      </c>
      <c r="E112">
        <f t="shared" si="5"/>
        <v>0.04605957994853788</v>
      </c>
      <c r="F112" s="12">
        <f t="shared" si="6"/>
        <v>0.0021214849050357532</v>
      </c>
      <c r="G112" s="11">
        <f t="shared" si="7"/>
        <v>0.0019646365422396855</v>
      </c>
      <c r="H112" s="11">
        <f t="shared" si="9"/>
        <v>9.626048040099174E-05</v>
      </c>
      <c r="I112" s="20">
        <f t="shared" si="8"/>
        <v>2.0421515612219394E-07</v>
      </c>
    </row>
    <row r="113" spans="1:9" ht="15.75">
      <c r="A113" s="7">
        <v>105</v>
      </c>
      <c r="B113" s="6">
        <v>38804</v>
      </c>
      <c r="C113" s="1">
        <v>377.2</v>
      </c>
      <c r="E113">
        <f t="shared" si="5"/>
        <v>0.02011073414116103</v>
      </c>
      <c r="F113" s="12">
        <f t="shared" si="6"/>
        <v>0.0004044416276964598</v>
      </c>
      <c r="G113" s="11">
        <f t="shared" si="7"/>
        <v>0.0019646365422396855</v>
      </c>
      <c r="H113" s="11">
        <f t="shared" si="9"/>
        <v>9.048485157693223E-05</v>
      </c>
      <c r="I113" s="20">
        <f t="shared" si="8"/>
        <v>3.659584065364705E-08</v>
      </c>
    </row>
    <row r="114" spans="1:9" ht="15.75">
      <c r="A114" s="7">
        <v>106</v>
      </c>
      <c r="B114" s="6">
        <v>38803</v>
      </c>
      <c r="C114" s="1">
        <v>369.69</v>
      </c>
      <c r="E114">
        <f t="shared" si="5"/>
        <v>0.010578080661376107</v>
      </c>
      <c r="F114" s="12">
        <f t="shared" si="6"/>
        <v>0.00011189579047857917</v>
      </c>
      <c r="G114" s="11">
        <f t="shared" si="7"/>
        <v>0.0019646365422396855</v>
      </c>
      <c r="H114" s="11">
        <f t="shared" si="9"/>
        <v>8.50557604823163E-05</v>
      </c>
      <c r="I114" s="20">
        <f t="shared" si="8"/>
        <v>9.517381553925478E-09</v>
      </c>
    </row>
    <row r="115" spans="1:9" ht="15.75">
      <c r="A115" s="7">
        <v>107</v>
      </c>
      <c r="B115" s="6">
        <v>38800</v>
      </c>
      <c r="C115" s="1">
        <v>365.8</v>
      </c>
      <c r="E115">
        <f t="shared" si="5"/>
        <v>0.06759768805747185</v>
      </c>
      <c r="F115" s="12">
        <f t="shared" si="6"/>
        <v>0.004569447430715272</v>
      </c>
      <c r="G115" s="11">
        <f t="shared" si="7"/>
        <v>0.0019646365422396855</v>
      </c>
      <c r="H115" s="11">
        <f t="shared" si="9"/>
        <v>7.995241485337731E-05</v>
      </c>
      <c r="I115" s="20">
        <f t="shared" si="8"/>
        <v>3.6533835663124657E-07</v>
      </c>
    </row>
    <row r="116" spans="1:9" ht="15.75">
      <c r="A116" s="7">
        <v>108</v>
      </c>
      <c r="B116" s="6">
        <v>38799</v>
      </c>
      <c r="C116" s="1">
        <v>341.89</v>
      </c>
      <c r="E116">
        <f t="shared" si="5"/>
        <v>0.004896580717856693</v>
      </c>
      <c r="F116" s="12">
        <f t="shared" si="6"/>
        <v>2.3976502726485965E-05</v>
      </c>
      <c r="G116" s="11">
        <f t="shared" si="7"/>
        <v>0.0019646365422396855</v>
      </c>
      <c r="H116" s="11">
        <f t="shared" si="9"/>
        <v>7.515526996217467E-05</v>
      </c>
      <c r="I116" s="20">
        <f t="shared" si="8"/>
        <v>1.8019605351578695E-09</v>
      </c>
    </row>
    <row r="117" spans="1:9" ht="15.75">
      <c r="A117" s="7">
        <v>109</v>
      </c>
      <c r="B117" s="6">
        <v>38798</v>
      </c>
      <c r="C117" s="1">
        <v>340.22</v>
      </c>
      <c r="E117">
        <f t="shared" si="5"/>
        <v>0.0008821713748806295</v>
      </c>
      <c r="F117" s="12">
        <f t="shared" si="6"/>
        <v>7.782263346587802E-07</v>
      </c>
      <c r="G117" s="11">
        <f t="shared" si="7"/>
        <v>0.0019646365422396855</v>
      </c>
      <c r="H117" s="11">
        <f t="shared" si="9"/>
        <v>7.064595376444418E-05</v>
      </c>
      <c r="I117" s="20">
        <f t="shared" si="8"/>
        <v>5.497854165657705E-11</v>
      </c>
    </row>
    <row r="118" spans="1:9" ht="15.75">
      <c r="A118" s="7">
        <v>110</v>
      </c>
      <c r="B118" s="6">
        <v>38797</v>
      </c>
      <c r="C118" s="1">
        <v>339.92</v>
      </c>
      <c r="E118">
        <f t="shared" si="5"/>
        <v>-0.024038011988191894</v>
      </c>
      <c r="F118" s="12">
        <f t="shared" si="6"/>
        <v>0.0005778260203444573</v>
      </c>
      <c r="G118" s="11">
        <f t="shared" si="7"/>
        <v>0.0019646365422396855</v>
      </c>
      <c r="H118" s="11">
        <f t="shared" si="9"/>
        <v>6.640719653857753E-05</v>
      </c>
      <c r="I118" s="20">
        <f t="shared" si="8"/>
        <v>3.8371806098118476E-08</v>
      </c>
    </row>
    <row r="119" spans="1:9" ht="15.75">
      <c r="A119" s="7">
        <v>111</v>
      </c>
      <c r="B119" s="6">
        <v>38796</v>
      </c>
      <c r="C119" s="1">
        <v>348.19</v>
      </c>
      <c r="E119">
        <f t="shared" si="5"/>
        <v>0.024420528065887227</v>
      </c>
      <c r="F119" s="12">
        <f t="shared" si="6"/>
        <v>0.0005963621910167857</v>
      </c>
      <c r="G119" s="11">
        <f t="shared" si="7"/>
        <v>0.0019646365422396855</v>
      </c>
      <c r="H119" s="11">
        <f t="shared" si="9"/>
        <v>6.242276474626288E-05</v>
      </c>
      <c r="I119" s="20">
        <f t="shared" si="8"/>
        <v>3.72265767534067E-08</v>
      </c>
    </row>
    <row r="120" spans="1:9" ht="15.75">
      <c r="A120" s="7">
        <v>112</v>
      </c>
      <c r="B120" s="6">
        <v>38793</v>
      </c>
      <c r="C120" s="1">
        <v>339.79</v>
      </c>
      <c r="E120">
        <f t="shared" si="5"/>
        <v>0.0030063686873714216</v>
      </c>
      <c r="F120" s="12">
        <f t="shared" si="6"/>
        <v>9.038252684407365E-06</v>
      </c>
      <c r="G120" s="11">
        <f t="shared" si="7"/>
        <v>0.0019646365422396855</v>
      </c>
      <c r="H120" s="11">
        <f t="shared" si="9"/>
        <v>5.86773988614871E-05</v>
      </c>
      <c r="I120" s="20">
        <f t="shared" si="8"/>
        <v>5.303411577738774E-10</v>
      </c>
    </row>
    <row r="121" spans="1:9" ht="15.75">
      <c r="A121" s="7">
        <v>113</v>
      </c>
      <c r="B121" s="6">
        <v>38792</v>
      </c>
      <c r="C121" s="1">
        <v>338.77</v>
      </c>
      <c r="E121">
        <f t="shared" si="5"/>
        <v>-0.01677267941222382</v>
      </c>
      <c r="F121" s="12">
        <f t="shared" si="6"/>
        <v>0.00028132277466523677</v>
      </c>
      <c r="G121" s="11">
        <f t="shared" si="7"/>
        <v>0.0019646365422396855</v>
      </c>
      <c r="H121" s="11">
        <f t="shared" si="9"/>
        <v>5.515675492979787E-05</v>
      </c>
      <c r="I121" s="20">
        <f t="shared" si="8"/>
        <v>1.5516851338381213E-08</v>
      </c>
    </row>
    <row r="122" spans="1:9" ht="15.75">
      <c r="A122" s="7">
        <v>114</v>
      </c>
      <c r="B122" s="6">
        <v>38791</v>
      </c>
      <c r="C122" s="1">
        <v>344.5</v>
      </c>
      <c r="E122">
        <f t="shared" si="5"/>
        <v>-0.019147869604294758</v>
      </c>
      <c r="F122" s="12">
        <f t="shared" si="6"/>
        <v>0.0003666409103830751</v>
      </c>
      <c r="G122" s="11">
        <f t="shared" si="7"/>
        <v>0.0019646365422396855</v>
      </c>
      <c r="H122" s="11">
        <f t="shared" si="9"/>
        <v>5.184734963401E-05</v>
      </c>
      <c r="I122" s="20">
        <f t="shared" si="8"/>
        <v>1.900935947076302E-08</v>
      </c>
    </row>
    <row r="123" spans="1:9" ht="15.75">
      <c r="A123" s="7">
        <v>115</v>
      </c>
      <c r="B123" s="6">
        <v>38790</v>
      </c>
      <c r="C123" s="1">
        <v>351.16</v>
      </c>
      <c r="E123">
        <f t="shared" si="5"/>
        <v>0.040981004010134096</v>
      </c>
      <c r="F123" s="12">
        <f t="shared" si="6"/>
        <v>0.0016794426896786269</v>
      </c>
      <c r="G123" s="11">
        <f t="shared" si="7"/>
        <v>0.0019646365422396855</v>
      </c>
      <c r="H123" s="11">
        <f t="shared" si="9"/>
        <v>4.87365086559694E-05</v>
      </c>
      <c r="I123" s="20">
        <f t="shared" si="8"/>
        <v>8.185017318272692E-08</v>
      </c>
    </row>
    <row r="124" spans="1:9" ht="15.75">
      <c r="A124" s="7">
        <v>116</v>
      </c>
      <c r="B124" s="6">
        <v>38789</v>
      </c>
      <c r="C124" s="1">
        <v>337.06</v>
      </c>
      <c r="E124">
        <f t="shared" si="5"/>
        <v>-0.0013045542647106142</v>
      </c>
      <c r="F124" s="12">
        <f t="shared" si="6"/>
        <v>1.7018618295746512E-06</v>
      </c>
      <c r="G124" s="11">
        <f t="shared" si="7"/>
        <v>0.0019646365422396855</v>
      </c>
      <c r="H124" s="11">
        <f t="shared" si="9"/>
        <v>4.581231813661123E-05</v>
      </c>
      <c r="I124" s="20">
        <f t="shared" si="8"/>
        <v>7.796623556102917E-11</v>
      </c>
    </row>
    <row r="125" spans="1:9" ht="15.75">
      <c r="A125" s="7">
        <v>117</v>
      </c>
      <c r="B125" s="6">
        <v>38786</v>
      </c>
      <c r="C125" s="1">
        <v>337.5</v>
      </c>
      <c r="E125">
        <f t="shared" si="5"/>
        <v>-0.016164936853355388</v>
      </c>
      <c r="F125" s="12">
        <f t="shared" si="6"/>
        <v>0.00026130518347296716</v>
      </c>
      <c r="G125" s="11">
        <f t="shared" si="7"/>
        <v>0.0019646365422396855</v>
      </c>
      <c r="H125" s="11">
        <f t="shared" si="9"/>
        <v>4.3063579048414555E-05</v>
      </c>
      <c r="I125" s="20">
        <f t="shared" si="8"/>
        <v>1.125273642424859E-08</v>
      </c>
    </row>
    <row r="126" spans="1:9" ht="15.75">
      <c r="A126" s="7">
        <v>118</v>
      </c>
      <c r="B126" s="6">
        <v>38785</v>
      </c>
      <c r="C126" s="1">
        <v>343</v>
      </c>
      <c r="E126">
        <f t="shared" si="5"/>
        <v>-0.03122742544924531</v>
      </c>
      <c r="F126" s="12">
        <f t="shared" si="6"/>
        <v>0.0009751521001881737</v>
      </c>
      <c r="G126" s="11">
        <f t="shared" si="7"/>
        <v>0.0019646365422396855</v>
      </c>
      <c r="H126" s="11">
        <f t="shared" si="9"/>
        <v>4.047976430550968E-05</v>
      </c>
      <c r="I126" s="20">
        <f t="shared" si="8"/>
        <v>3.9473927177640034E-08</v>
      </c>
    </row>
    <row r="127" spans="1:9" ht="15.75">
      <c r="A127" s="7">
        <v>119</v>
      </c>
      <c r="B127" s="6">
        <v>38784</v>
      </c>
      <c r="C127" s="1">
        <v>353.88</v>
      </c>
      <c r="E127">
        <f t="shared" si="5"/>
        <v>-0.02943149521303674</v>
      </c>
      <c r="F127" s="12">
        <f t="shared" si="6"/>
        <v>0.0008662129104750045</v>
      </c>
      <c r="G127" s="11">
        <f t="shared" si="7"/>
        <v>0.0019646365422396855</v>
      </c>
      <c r="H127" s="11">
        <f t="shared" si="9"/>
        <v>3.8050978447179096E-05</v>
      </c>
      <c r="I127" s="20">
        <f t="shared" si="8"/>
        <v>3.296024878715267E-08</v>
      </c>
    </row>
    <row r="128" spans="1:9" ht="15.75">
      <c r="A128" s="7">
        <v>120</v>
      </c>
      <c r="B128" s="6">
        <v>38783</v>
      </c>
      <c r="C128" s="1">
        <v>364.45</v>
      </c>
      <c r="E128">
        <f t="shared" si="5"/>
        <v>-0.009965272556753635</v>
      </c>
      <c r="F128" s="12">
        <f t="shared" si="6"/>
        <v>9.930665713038713E-05</v>
      </c>
      <c r="G128" s="11">
        <f t="shared" si="7"/>
        <v>0.0019646365422396855</v>
      </c>
      <c r="H128" s="11">
        <f t="shared" si="9"/>
        <v>3.576791974034835E-05</v>
      </c>
      <c r="I128" s="20">
        <f t="shared" si="8"/>
        <v>3.551992541921979E-09</v>
      </c>
    </row>
    <row r="129" spans="1:9" ht="15.75">
      <c r="A129" s="7">
        <v>121</v>
      </c>
      <c r="B129" s="6">
        <v>38782</v>
      </c>
      <c r="C129" s="1">
        <v>368.1</v>
      </c>
      <c r="E129">
        <f t="shared" si="5"/>
        <v>-0.027015632368098293</v>
      </c>
      <c r="F129" s="12">
        <f t="shared" si="6"/>
        <v>0.0007298443922482402</v>
      </c>
      <c r="G129" s="11">
        <f t="shared" si="7"/>
        <v>0.0019646365422396855</v>
      </c>
      <c r="H129" s="11">
        <f t="shared" si="9"/>
        <v>3.3621844555927447E-05</v>
      </c>
      <c r="I129" s="20">
        <f t="shared" si="8"/>
        <v>2.453871470618567E-08</v>
      </c>
    </row>
    <row r="130" spans="1:9" ht="15.75">
      <c r="A130" s="7">
        <v>122</v>
      </c>
      <c r="B130" s="6">
        <v>38779</v>
      </c>
      <c r="C130" s="1">
        <v>378.18</v>
      </c>
      <c r="E130">
        <f t="shared" si="5"/>
        <v>0.0045850364569424975</v>
      </c>
      <c r="F130" s="12">
        <f t="shared" si="6"/>
        <v>2.102255931149181E-05</v>
      </c>
      <c r="G130" s="11">
        <f t="shared" si="7"/>
        <v>0.0019646365422396855</v>
      </c>
      <c r="H130" s="11">
        <f t="shared" si="9"/>
        <v>3.1604533882571796E-05</v>
      </c>
      <c r="I130" s="20">
        <f t="shared" si="8"/>
        <v>6.644081880584182E-10</v>
      </c>
    </row>
    <row r="131" spans="1:9" ht="15.75">
      <c r="A131" s="7">
        <v>123</v>
      </c>
      <c r="B131" s="6">
        <v>38778</v>
      </c>
      <c r="C131" s="1">
        <v>376.45</v>
      </c>
      <c r="E131">
        <f t="shared" si="5"/>
        <v>0.03143597809595499</v>
      </c>
      <c r="F131" s="12">
        <f t="shared" si="6"/>
        <v>0.000988220718849362</v>
      </c>
      <c r="G131" s="11">
        <f t="shared" si="7"/>
        <v>0.0019646365422396855</v>
      </c>
      <c r="H131" s="11">
        <f t="shared" si="9"/>
        <v>2.9708261849617487E-05</v>
      </c>
      <c r="I131" s="20">
        <f t="shared" si="8"/>
        <v>2.9358319880794066E-08</v>
      </c>
    </row>
    <row r="132" spans="1:9" ht="15.75">
      <c r="A132" s="7">
        <v>124</v>
      </c>
      <c r="B132" s="6">
        <v>38777</v>
      </c>
      <c r="C132" s="1">
        <v>364.8</v>
      </c>
      <c r="E132">
        <f t="shared" si="5"/>
        <v>0.0059938042025135885</v>
      </c>
      <c r="F132" s="12">
        <f t="shared" si="6"/>
        <v>3.592568881806956E-05</v>
      </c>
      <c r="G132" s="11">
        <f t="shared" si="7"/>
        <v>0.0019646365422396855</v>
      </c>
      <c r="H132" s="11">
        <f t="shared" si="9"/>
        <v>2.7925766138640435E-05</v>
      </c>
      <c r="I132" s="20">
        <f t="shared" si="8"/>
        <v>1.0032523843029802E-09</v>
      </c>
    </row>
    <row r="133" spans="1:9" ht="15.75">
      <c r="A133" s="7">
        <v>125</v>
      </c>
      <c r="B133" s="6">
        <v>38776</v>
      </c>
      <c r="C133" s="1">
        <v>362.62</v>
      </c>
      <c r="E133">
        <f t="shared" si="5"/>
        <v>-0.07376516972080184</v>
      </c>
      <c r="F133" s="12">
        <f t="shared" si="6"/>
        <v>0.0054413002639387</v>
      </c>
      <c r="G133" s="11">
        <f t="shared" si="7"/>
        <v>0.0019646365422396855</v>
      </c>
      <c r="H133" s="11">
        <f t="shared" si="9"/>
        <v>2.6250220170322008E-05</v>
      </c>
      <c r="I133" s="20">
        <f t="shared" si="8"/>
        <v>1.4283532994122213E-07</v>
      </c>
    </row>
    <row r="134" spans="1:9" ht="15.75">
      <c r="A134" s="7">
        <v>126</v>
      </c>
      <c r="B134" s="6">
        <v>38775</v>
      </c>
      <c r="C134" s="1">
        <v>390.38</v>
      </c>
      <c r="E134">
        <f t="shared" si="5"/>
        <v>0.03381499078401489</v>
      </c>
      <c r="F134" s="12">
        <f t="shared" si="6"/>
        <v>0.001143453601723012</v>
      </c>
      <c r="G134" s="11">
        <f t="shared" si="7"/>
        <v>0.0019646365422396855</v>
      </c>
      <c r="H134" s="11">
        <f t="shared" si="9"/>
        <v>2.4675206960102684E-05</v>
      </c>
      <c r="I134" s="20">
        <f t="shared" si="8"/>
        <v>2.8214954271790145E-08</v>
      </c>
    </row>
    <row r="135" spans="1:9" ht="15.75">
      <c r="A135" s="7">
        <v>127</v>
      </c>
      <c r="B135" s="6">
        <v>38772</v>
      </c>
      <c r="C135" s="1">
        <v>377.4</v>
      </c>
      <c r="E135">
        <f t="shared" si="5"/>
        <v>-0.001773730725663297</v>
      </c>
      <c r="F135" s="12">
        <f t="shared" si="6"/>
        <v>3.1461206871620463E-06</v>
      </c>
      <c r="G135" s="11">
        <f t="shared" si="7"/>
        <v>0.0019646365422396855</v>
      </c>
      <c r="H135" s="11">
        <f t="shared" si="9"/>
        <v>2.3194694542496522E-05</v>
      </c>
      <c r="I135" s="20">
        <f t="shared" si="8"/>
        <v>7.297330833255293E-11</v>
      </c>
    </row>
    <row r="136" spans="1:9" ht="15.75">
      <c r="A136" s="7">
        <v>128</v>
      </c>
      <c r="B136" s="6">
        <v>38771</v>
      </c>
      <c r="C136" s="1">
        <v>378.07</v>
      </c>
      <c r="E136">
        <f t="shared" si="5"/>
        <v>0.03384044462568719</v>
      </c>
      <c r="F136" s="12">
        <f t="shared" si="6"/>
        <v>0.0011451756924642008</v>
      </c>
      <c r="G136" s="11">
        <f t="shared" si="7"/>
        <v>0.0019646365422396855</v>
      </c>
      <c r="H136" s="11">
        <f t="shared" si="9"/>
        <v>2.180301286994673E-05</v>
      </c>
      <c r="I136" s="20">
        <f t="shared" si="8"/>
        <v>2.496828036114713E-08</v>
      </c>
    </row>
    <row r="137" spans="1:9" ht="15.75">
      <c r="A137" s="7">
        <v>129</v>
      </c>
      <c r="B137" s="6">
        <v>38770</v>
      </c>
      <c r="C137" s="1">
        <v>365.49</v>
      </c>
      <c r="E137">
        <f aca="true" t="shared" si="10" ref="E137:E200">LN(C137/C138)</f>
        <v>-0.003005138312283691</v>
      </c>
      <c r="F137" s="12">
        <f aca="true" t="shared" si="11" ref="F137:F200">E137^2</f>
        <v>9.030856275955272E-06</v>
      </c>
      <c r="G137" s="11">
        <f aca="true" t="shared" si="12" ref="G137:G200">1/509</f>
        <v>0.0019646365422396855</v>
      </c>
      <c r="H137" s="11">
        <f t="shared" si="9"/>
        <v>2.0494832097749926E-05</v>
      </c>
      <c r="I137" s="20">
        <f aca="true" t="shared" si="13" ref="I137:I200">H137*F137</f>
        <v>1.8508588307461447E-10</v>
      </c>
    </row>
    <row r="138" spans="1:9" ht="15.75">
      <c r="A138" s="7">
        <v>130</v>
      </c>
      <c r="B138" s="6">
        <v>38769</v>
      </c>
      <c r="C138" s="1">
        <v>366.59</v>
      </c>
      <c r="E138">
        <f t="shared" si="10"/>
        <v>-0.005874850307320021</v>
      </c>
      <c r="F138" s="12">
        <f t="shared" si="11"/>
        <v>3.451386613341815E-05</v>
      </c>
      <c r="G138" s="11">
        <f t="shared" si="12"/>
        <v>0.0019646365422396855</v>
      </c>
      <c r="H138" s="11">
        <f aca="true" t="shared" si="14" ref="H138:H201">H137*$H$2</f>
        <v>1.926514217188493E-05</v>
      </c>
      <c r="I138" s="20">
        <f t="shared" si="13"/>
        <v>6.649145379617051E-10</v>
      </c>
    </row>
    <row r="139" spans="1:9" ht="15.75">
      <c r="A139" s="7">
        <v>131</v>
      </c>
      <c r="B139" s="6">
        <v>38765</v>
      </c>
      <c r="C139" s="1">
        <v>368.75</v>
      </c>
      <c r="E139">
        <f t="shared" si="10"/>
        <v>0.006229532802000643</v>
      </c>
      <c r="F139" s="12">
        <f t="shared" si="11"/>
        <v>3.8807078931201984E-05</v>
      </c>
      <c r="G139" s="11">
        <f t="shared" si="12"/>
        <v>0.0019646365422396855</v>
      </c>
      <c r="H139" s="11">
        <f t="shared" si="14"/>
        <v>1.8109233641571834E-05</v>
      </c>
      <c r="I139" s="20">
        <f t="shared" si="13"/>
        <v>7.027664593120565E-10</v>
      </c>
    </row>
    <row r="140" spans="1:9" ht="15.75">
      <c r="A140" s="7">
        <v>132</v>
      </c>
      <c r="B140" s="6">
        <v>38764</v>
      </c>
      <c r="C140" s="1">
        <v>366.46</v>
      </c>
      <c r="E140">
        <f t="shared" si="10"/>
        <v>0.06796814350539657</v>
      </c>
      <c r="F140" s="12">
        <f t="shared" si="11"/>
        <v>0.0046196685315701815</v>
      </c>
      <c r="G140" s="11">
        <f t="shared" si="12"/>
        <v>0.0019646365422396855</v>
      </c>
      <c r="H140" s="11">
        <f t="shared" si="14"/>
        <v>1.7022679623077522E-05</v>
      </c>
      <c r="I140" s="20">
        <f t="shared" si="13"/>
        <v>7.863913737773219E-08</v>
      </c>
    </row>
    <row r="141" spans="1:9" ht="15.75">
      <c r="A141" s="7">
        <v>133</v>
      </c>
      <c r="B141" s="6">
        <v>38763</v>
      </c>
      <c r="C141" s="1">
        <v>342.38</v>
      </c>
      <c r="E141">
        <f t="shared" si="10"/>
        <v>-0.0027417255033868712</v>
      </c>
      <c r="F141" s="12">
        <f t="shared" si="11"/>
        <v>7.517058735921992E-06</v>
      </c>
      <c r="G141" s="11">
        <f t="shared" si="12"/>
        <v>0.0019646365422396855</v>
      </c>
      <c r="H141" s="11">
        <f t="shared" si="14"/>
        <v>1.600131884569287E-05</v>
      </c>
      <c r="I141" s="20">
        <f t="shared" si="13"/>
        <v>1.2028285361528882E-10</v>
      </c>
    </row>
    <row r="142" spans="1:9" ht="15.75">
      <c r="A142" s="7">
        <v>134</v>
      </c>
      <c r="B142" s="6">
        <v>38762</v>
      </c>
      <c r="C142" s="1">
        <v>343.32</v>
      </c>
      <c r="E142">
        <f t="shared" si="10"/>
        <v>-0.006908390077559633</v>
      </c>
      <c r="F142" s="12">
        <f t="shared" si="11"/>
        <v>4.772585346372439E-05</v>
      </c>
      <c r="G142" s="11">
        <f t="shared" si="12"/>
        <v>0.0019646365422396855</v>
      </c>
      <c r="H142" s="11">
        <f t="shared" si="14"/>
        <v>1.5041239714951298E-05</v>
      </c>
      <c r="I142" s="20">
        <f t="shared" si="13"/>
        <v>7.178560025485172E-10</v>
      </c>
    </row>
    <row r="143" spans="1:9" ht="15.75">
      <c r="A143" s="7">
        <v>135</v>
      </c>
      <c r="B143" s="6">
        <v>38761</v>
      </c>
      <c r="C143" s="1">
        <v>345.7</v>
      </c>
      <c r="E143">
        <f t="shared" si="10"/>
        <v>-0.04775652961189651</v>
      </c>
      <c r="F143" s="12">
        <f t="shared" si="11"/>
        <v>0.0022806861205719483</v>
      </c>
      <c r="G143" s="11">
        <f t="shared" si="12"/>
        <v>0.0019646365422396855</v>
      </c>
      <c r="H143" s="11">
        <f t="shared" si="14"/>
        <v>1.4138765332054219E-05</v>
      </c>
      <c r="I143" s="20">
        <f t="shared" si="13"/>
        <v>3.224608585483989E-08</v>
      </c>
    </row>
    <row r="144" spans="1:9" ht="15.75">
      <c r="A144" s="7">
        <v>136</v>
      </c>
      <c r="B144" s="6">
        <v>38758</v>
      </c>
      <c r="C144" s="1">
        <v>362.61</v>
      </c>
      <c r="E144">
        <f t="shared" si="10"/>
        <v>0.01064636189064948</v>
      </c>
      <c r="F144" s="12">
        <f t="shared" si="11"/>
        <v>0.00011334502150667356</v>
      </c>
      <c r="G144" s="11">
        <f t="shared" si="12"/>
        <v>0.0019646365422396855</v>
      </c>
      <c r="H144" s="11">
        <f t="shared" si="14"/>
        <v>1.3290439412130964E-05</v>
      </c>
      <c r="I144" s="20">
        <f t="shared" si="13"/>
        <v>1.5064051410011262E-09</v>
      </c>
    </row>
    <row r="145" spans="1:9" ht="15.75">
      <c r="A145" s="7">
        <v>137</v>
      </c>
      <c r="B145" s="6">
        <v>38757</v>
      </c>
      <c r="C145" s="1">
        <v>358.77</v>
      </c>
      <c r="E145">
        <f t="shared" si="10"/>
        <v>-0.028331908061529302</v>
      </c>
      <c r="F145" s="12">
        <f t="shared" si="11"/>
        <v>0.000802697014406949</v>
      </c>
      <c r="G145" s="11">
        <f t="shared" si="12"/>
        <v>0.0019646365422396855</v>
      </c>
      <c r="H145" s="11">
        <f t="shared" si="14"/>
        <v>1.2493013047403106E-05</v>
      </c>
      <c r="I145" s="20">
        <f t="shared" si="13"/>
        <v>1.0028104274097533E-08</v>
      </c>
    </row>
    <row r="146" spans="1:9" ht="15.75">
      <c r="A146" s="7">
        <v>138</v>
      </c>
      <c r="B146" s="6">
        <v>38756</v>
      </c>
      <c r="C146" s="1">
        <v>369.08</v>
      </c>
      <c r="E146">
        <f t="shared" si="10"/>
        <v>0.0031478994786865665</v>
      </c>
      <c r="F146" s="12">
        <f t="shared" si="11"/>
        <v>9.909271127915157E-06</v>
      </c>
      <c r="G146" s="11">
        <f t="shared" si="12"/>
        <v>0.0019646365422396855</v>
      </c>
      <c r="H146" s="11">
        <f t="shared" si="14"/>
        <v>1.174343226455892E-05</v>
      </c>
      <c r="I146" s="20">
        <f t="shared" si="13"/>
        <v>1.1636885428182101E-10</v>
      </c>
    </row>
    <row r="147" spans="1:9" ht="15.75">
      <c r="A147" s="7">
        <v>139</v>
      </c>
      <c r="B147" s="6">
        <v>38755</v>
      </c>
      <c r="C147" s="1">
        <v>367.92</v>
      </c>
      <c r="E147">
        <f t="shared" si="10"/>
        <v>-0.045637517589194806</v>
      </c>
      <c r="F147" s="12">
        <f t="shared" si="11"/>
        <v>0.002082783011704065</v>
      </c>
      <c r="G147" s="11">
        <f t="shared" si="12"/>
        <v>0.0019646365422396855</v>
      </c>
      <c r="H147" s="11">
        <f t="shared" si="14"/>
        <v>1.1038826328685383E-05</v>
      </c>
      <c r="I147" s="20">
        <f t="shared" si="13"/>
        <v>2.2991479946537472E-08</v>
      </c>
    </row>
    <row r="148" spans="1:9" ht="15.75">
      <c r="A148" s="7">
        <v>140</v>
      </c>
      <c r="B148" s="6">
        <v>38754</v>
      </c>
      <c r="C148" s="1">
        <v>385.1</v>
      </c>
      <c r="E148">
        <f t="shared" si="10"/>
        <v>0.009261137085221133</v>
      </c>
      <c r="F148" s="12">
        <f t="shared" si="11"/>
        <v>8.576866011125819E-05</v>
      </c>
      <c r="G148" s="11">
        <f t="shared" si="12"/>
        <v>0.0019646365422396855</v>
      </c>
      <c r="H148" s="11">
        <f t="shared" si="14"/>
        <v>1.0376496748964259E-05</v>
      </c>
      <c r="I148" s="20">
        <f t="shared" si="13"/>
        <v>8.899782228074911E-10</v>
      </c>
    </row>
    <row r="149" spans="1:9" ht="15.75">
      <c r="A149" s="7">
        <v>141</v>
      </c>
      <c r="B149" s="6">
        <v>38751</v>
      </c>
      <c r="C149" s="1">
        <v>381.55</v>
      </c>
      <c r="E149">
        <f t="shared" si="10"/>
        <v>-0.03727331251867172</v>
      </c>
      <c r="F149" s="12">
        <f t="shared" si="11"/>
        <v>0.0013892998261145699</v>
      </c>
      <c r="G149" s="11">
        <f t="shared" si="12"/>
        <v>0.0019646365422396855</v>
      </c>
      <c r="H149" s="11">
        <f t="shared" si="14"/>
        <v>9.753906944026403E-06</v>
      </c>
      <c r="I149" s="20">
        <f t="shared" si="13"/>
        <v>1.3551101221273577E-08</v>
      </c>
    </row>
    <row r="150" spans="1:9" ht="15.75">
      <c r="A150" s="7">
        <v>142</v>
      </c>
      <c r="B150" s="6">
        <v>38750</v>
      </c>
      <c r="C150" s="1">
        <v>396.04</v>
      </c>
      <c r="E150">
        <f t="shared" si="10"/>
        <v>-0.014389458879689286</v>
      </c>
      <c r="F150" s="12">
        <f t="shared" si="11"/>
        <v>0.00020705652685026885</v>
      </c>
      <c r="G150" s="11">
        <f t="shared" si="12"/>
        <v>0.0019646365422396855</v>
      </c>
      <c r="H150" s="11">
        <f t="shared" si="14"/>
        <v>9.168672527384818E-06</v>
      </c>
      <c r="I150" s="20">
        <f t="shared" si="13"/>
        <v>1.898433489347777E-09</v>
      </c>
    </row>
    <row r="151" spans="1:9" ht="15.75">
      <c r="A151" s="7">
        <v>143</v>
      </c>
      <c r="B151" s="6">
        <v>38749</v>
      </c>
      <c r="C151" s="1">
        <v>401.78</v>
      </c>
      <c r="E151">
        <f t="shared" si="10"/>
        <v>-0.07404752502271998</v>
      </c>
      <c r="F151" s="12">
        <f t="shared" si="11"/>
        <v>0.005483035961990342</v>
      </c>
      <c r="G151" s="11">
        <f t="shared" si="12"/>
        <v>0.0019646365422396855</v>
      </c>
      <c r="H151" s="11">
        <f t="shared" si="14"/>
        <v>8.618552175741728E-06</v>
      </c>
      <c r="I151" s="20">
        <f t="shared" si="13"/>
        <v>4.7255831519882E-08</v>
      </c>
    </row>
    <row r="152" spans="1:9" ht="15.75">
      <c r="A152" s="7">
        <v>144</v>
      </c>
      <c r="B152" s="6">
        <v>38748</v>
      </c>
      <c r="C152" s="1">
        <v>432.66</v>
      </c>
      <c r="E152">
        <f t="shared" si="10"/>
        <v>0.013589821470898492</v>
      </c>
      <c r="F152" s="12">
        <f t="shared" si="11"/>
        <v>0.00018468324761089367</v>
      </c>
      <c r="G152" s="11">
        <f t="shared" si="12"/>
        <v>0.0019646365422396855</v>
      </c>
      <c r="H152" s="11">
        <f t="shared" si="14"/>
        <v>8.101439045197224E-06</v>
      </c>
      <c r="I152" s="20">
        <f t="shared" si="13"/>
        <v>1.4962000731887208E-09</v>
      </c>
    </row>
    <row r="153" spans="1:9" ht="15.75">
      <c r="A153" s="7">
        <v>145</v>
      </c>
      <c r="B153" s="6">
        <v>38747</v>
      </c>
      <c r="C153" s="1">
        <v>426.82</v>
      </c>
      <c r="E153">
        <f t="shared" si="10"/>
        <v>-0.015506349217950454</v>
      </c>
      <c r="F153" s="12">
        <f t="shared" si="11"/>
        <v>0.00024044686606903263</v>
      </c>
      <c r="G153" s="11">
        <f t="shared" si="12"/>
        <v>0.0019646365422396855</v>
      </c>
      <c r="H153" s="11">
        <f t="shared" si="14"/>
        <v>7.61535270248539E-06</v>
      </c>
      <c r="I153" s="20">
        <f t="shared" si="13"/>
        <v>1.8310876913229503E-09</v>
      </c>
    </row>
    <row r="154" spans="1:9" ht="15.75">
      <c r="A154" s="7">
        <v>146</v>
      </c>
      <c r="B154" s="6">
        <v>38744</v>
      </c>
      <c r="C154" s="1">
        <v>433.49</v>
      </c>
      <c r="E154">
        <f t="shared" si="10"/>
        <v>-0.0017977325759880925</v>
      </c>
      <c r="F154" s="12">
        <f t="shared" si="11"/>
        <v>3.231842414768783E-06</v>
      </c>
      <c r="G154" s="11">
        <f t="shared" si="12"/>
        <v>0.0019646365422396855</v>
      </c>
      <c r="H154" s="11">
        <f t="shared" si="14"/>
        <v>7.1584315403362666E-06</v>
      </c>
      <c r="I154" s="20">
        <f t="shared" si="13"/>
        <v>2.3134922675277378E-11</v>
      </c>
    </row>
    <row r="155" spans="1:9" ht="15.75">
      <c r="A155" s="7">
        <v>147</v>
      </c>
      <c r="B155" s="6">
        <v>38743</v>
      </c>
      <c r="C155" s="1">
        <v>434.27</v>
      </c>
      <c r="E155">
        <f t="shared" si="10"/>
        <v>0.002928732477273607</v>
      </c>
      <c r="F155" s="12">
        <f t="shared" si="11"/>
        <v>8.577473923437198E-06</v>
      </c>
      <c r="G155" s="11">
        <f t="shared" si="12"/>
        <v>0.0019646365422396855</v>
      </c>
      <c r="H155" s="11">
        <f t="shared" si="14"/>
        <v>6.72892564791609E-06</v>
      </c>
      <c r="I155" s="20">
        <f t="shared" si="13"/>
        <v>5.7717184277748016E-11</v>
      </c>
    </row>
    <row r="156" spans="1:9" ht="15.75">
      <c r="A156" s="7">
        <v>148</v>
      </c>
      <c r="B156" s="6">
        <v>38742</v>
      </c>
      <c r="C156" s="1">
        <v>433</v>
      </c>
      <c r="E156">
        <f t="shared" si="10"/>
        <v>-0.022899759840037354</v>
      </c>
      <c r="F156" s="12">
        <f t="shared" si="11"/>
        <v>0.0005243990007313877</v>
      </c>
      <c r="G156" s="11">
        <f t="shared" si="12"/>
        <v>0.0019646365422396855</v>
      </c>
      <c r="H156" s="11">
        <f t="shared" si="14"/>
        <v>6.325190109041125E-06</v>
      </c>
      <c r="I156" s="20">
        <f t="shared" si="13"/>
        <v>3.3169233726172227E-09</v>
      </c>
    </row>
    <row r="157" spans="1:9" ht="15.75">
      <c r="A157" s="7">
        <v>149</v>
      </c>
      <c r="B157" s="6">
        <v>38741</v>
      </c>
      <c r="C157" s="1">
        <v>443.03</v>
      </c>
      <c r="E157">
        <f t="shared" si="10"/>
        <v>0.03568319946571241</v>
      </c>
      <c r="F157" s="12">
        <f t="shared" si="11"/>
        <v>0.0012732907241098186</v>
      </c>
      <c r="G157" s="11">
        <f t="shared" si="12"/>
        <v>0.0019646365422396855</v>
      </c>
      <c r="H157" s="11">
        <f t="shared" si="14"/>
        <v>5.945678702498657E-06</v>
      </c>
      <c r="I157" s="20">
        <f t="shared" si="13"/>
        <v>7.570577540428843E-09</v>
      </c>
    </row>
    <row r="158" spans="1:9" ht="15.75">
      <c r="A158" s="7">
        <v>150</v>
      </c>
      <c r="B158" s="6">
        <v>38740</v>
      </c>
      <c r="C158" s="1">
        <v>427.5</v>
      </c>
      <c r="E158">
        <f t="shared" si="10"/>
        <v>0.06784065333978927</v>
      </c>
      <c r="F158" s="12">
        <f t="shared" si="11"/>
        <v>0.004602354245569461</v>
      </c>
      <c r="G158" s="11">
        <f t="shared" si="12"/>
        <v>0.0019646365422396855</v>
      </c>
      <c r="H158" s="11">
        <f t="shared" si="14"/>
        <v>5.588937980348738E-06</v>
      </c>
      <c r="I158" s="20">
        <f t="shared" si="13"/>
        <v>2.572227244208242E-08</v>
      </c>
    </row>
    <row r="159" spans="1:9" ht="15.75">
      <c r="A159" s="7">
        <v>151</v>
      </c>
      <c r="B159" s="6">
        <v>38737</v>
      </c>
      <c r="C159" s="1">
        <v>399.46</v>
      </c>
      <c r="E159">
        <f t="shared" si="10"/>
        <v>-0.08856018614433304</v>
      </c>
      <c r="F159" s="12">
        <f t="shared" si="11"/>
        <v>0.007842906569918918</v>
      </c>
      <c r="G159" s="11">
        <f t="shared" si="12"/>
        <v>0.0019646365422396855</v>
      </c>
      <c r="H159" s="11">
        <f t="shared" si="14"/>
        <v>5.2536017015278134E-06</v>
      </c>
      <c r="I159" s="20">
        <f t="shared" si="13"/>
        <v>4.1203507300649694E-08</v>
      </c>
    </row>
    <row r="160" spans="1:9" ht="15.75">
      <c r="A160" s="7">
        <v>152</v>
      </c>
      <c r="B160" s="6">
        <v>38736</v>
      </c>
      <c r="C160" s="1">
        <v>436.45</v>
      </c>
      <c r="E160">
        <f t="shared" si="10"/>
        <v>-0.0191981933391492</v>
      </c>
      <c r="F160" s="12">
        <f t="shared" si="11"/>
        <v>0.00036857062748735274</v>
      </c>
      <c r="G160" s="11">
        <f t="shared" si="12"/>
        <v>0.0019646365422396855</v>
      </c>
      <c r="H160" s="11">
        <f t="shared" si="14"/>
        <v>4.938385599436144E-06</v>
      </c>
      <c r="I160" s="20">
        <f t="shared" si="13"/>
        <v>1.8201438791586862E-09</v>
      </c>
    </row>
    <row r="161" spans="1:9" ht="15.75">
      <c r="A161" s="7">
        <v>153</v>
      </c>
      <c r="B161" s="6">
        <v>38735</v>
      </c>
      <c r="C161" s="1">
        <v>444.91</v>
      </c>
      <c r="E161">
        <f t="shared" si="10"/>
        <v>-0.04869276145032066</v>
      </c>
      <c r="F161" s="12">
        <f t="shared" si="11"/>
        <v>0.0023709850176578335</v>
      </c>
      <c r="G161" s="11">
        <f t="shared" si="12"/>
        <v>0.0019646365422396855</v>
      </c>
      <c r="H161" s="11">
        <f t="shared" si="14"/>
        <v>4.642082463469975E-06</v>
      </c>
      <c r="I161" s="20">
        <f t="shared" si="13"/>
        <v>1.1006307971619478E-08</v>
      </c>
    </row>
    <row r="162" spans="1:9" ht="15.75">
      <c r="A162" s="7">
        <v>154</v>
      </c>
      <c r="B162" s="6">
        <v>38734</v>
      </c>
      <c r="C162" s="1">
        <v>467.11</v>
      </c>
      <c r="E162">
        <f t="shared" si="10"/>
        <v>0.0018428050128031137</v>
      </c>
      <c r="F162" s="12">
        <f t="shared" si="11"/>
        <v>3.395930315212284E-06</v>
      </c>
      <c r="G162" s="11">
        <f t="shared" si="12"/>
        <v>0.0019646365422396855</v>
      </c>
      <c r="H162" s="11">
        <f t="shared" si="14"/>
        <v>4.363557515661776E-06</v>
      </c>
      <c r="I162" s="20">
        <f t="shared" si="13"/>
        <v>1.4818337249608225E-11</v>
      </c>
    </row>
    <row r="163" spans="1:9" ht="15.75">
      <c r="A163" s="7">
        <v>155</v>
      </c>
      <c r="B163" s="6">
        <v>38730</v>
      </c>
      <c r="C163" s="1">
        <v>466.25</v>
      </c>
      <c r="E163">
        <f t="shared" si="10"/>
        <v>0.005635150628370176</v>
      </c>
      <c r="F163" s="12">
        <f t="shared" si="11"/>
        <v>3.175492260442079E-05</v>
      </c>
      <c r="G163" s="11">
        <f t="shared" si="12"/>
        <v>0.0019646365422396855</v>
      </c>
      <c r="H163" s="11">
        <f t="shared" si="14"/>
        <v>4.101744064722069E-06</v>
      </c>
      <c r="I163" s="20">
        <f t="shared" si="13"/>
        <v>1.3025056531839167E-10</v>
      </c>
    </row>
    <row r="164" spans="1:9" ht="15.75">
      <c r="A164" s="7">
        <v>156</v>
      </c>
      <c r="B164" s="6">
        <v>38729</v>
      </c>
      <c r="C164" s="1">
        <v>463.63</v>
      </c>
      <c r="E164">
        <f t="shared" si="10"/>
        <v>-0.017107959541877053</v>
      </c>
      <c r="F164" s="12">
        <f t="shared" si="11"/>
        <v>0.0002926822796865021</v>
      </c>
      <c r="G164" s="11">
        <f t="shared" si="12"/>
        <v>0.0019646365422396855</v>
      </c>
      <c r="H164" s="11">
        <f t="shared" si="14"/>
        <v>3.855639420838745E-06</v>
      </c>
      <c r="I164" s="20">
        <f t="shared" si="13"/>
        <v>1.1284773353402285E-09</v>
      </c>
    </row>
    <row r="165" spans="1:9" ht="15.75">
      <c r="A165" s="7">
        <v>157</v>
      </c>
      <c r="B165" s="6">
        <v>38728</v>
      </c>
      <c r="C165" s="1">
        <v>471.63</v>
      </c>
      <c r="E165">
        <f t="shared" si="10"/>
        <v>0.00397285388543625</v>
      </c>
      <c r="F165" s="12">
        <f t="shared" si="11"/>
        <v>1.5783567995025906E-05</v>
      </c>
      <c r="G165" s="11">
        <f t="shared" si="12"/>
        <v>0.0019646365422396855</v>
      </c>
      <c r="H165" s="11">
        <f t="shared" si="14"/>
        <v>3.62430105558842E-06</v>
      </c>
      <c r="I165" s="20">
        <f t="shared" si="13"/>
        <v>5.7204402145323997E-11</v>
      </c>
    </row>
    <row r="166" spans="1:9" ht="15.75">
      <c r="A166" s="7">
        <v>158</v>
      </c>
      <c r="B166" s="6">
        <v>38727</v>
      </c>
      <c r="C166" s="1">
        <v>469.76</v>
      </c>
      <c r="E166">
        <f t="shared" si="10"/>
        <v>0.006106824009204866</v>
      </c>
      <c r="F166" s="12">
        <f t="shared" si="11"/>
        <v>3.7293299479401E-05</v>
      </c>
      <c r="G166" s="11">
        <f t="shared" si="12"/>
        <v>0.0019646365422396855</v>
      </c>
      <c r="H166" s="11">
        <f t="shared" si="14"/>
        <v>3.406842992253115E-06</v>
      </c>
      <c r="I166" s="20">
        <f t="shared" si="13"/>
        <v>1.2705241598939403E-10</v>
      </c>
    </row>
    <row r="167" spans="1:9" ht="15.75">
      <c r="A167" s="7">
        <v>159</v>
      </c>
      <c r="B167" s="6">
        <v>38726</v>
      </c>
      <c r="C167" s="1">
        <v>466.9</v>
      </c>
      <c r="E167">
        <f t="shared" si="10"/>
        <v>0.0026593478827888683</v>
      </c>
      <c r="F167" s="12">
        <f t="shared" si="11"/>
        <v>7.072131161693636E-06</v>
      </c>
      <c r="G167" s="11">
        <f t="shared" si="12"/>
        <v>0.0019646365422396855</v>
      </c>
      <c r="H167" s="11">
        <f t="shared" si="14"/>
        <v>3.2024324127179276E-06</v>
      </c>
      <c r="I167" s="20">
        <f t="shared" si="13"/>
        <v>2.264802205920019E-11</v>
      </c>
    </row>
    <row r="168" spans="1:9" ht="15.75">
      <c r="A168" s="7">
        <v>160</v>
      </c>
      <c r="B168" s="6">
        <v>38723</v>
      </c>
      <c r="C168" s="1">
        <v>465.66</v>
      </c>
      <c r="E168">
        <f t="shared" si="10"/>
        <v>0.03145640535738284</v>
      </c>
      <c r="F168" s="12">
        <f t="shared" si="11"/>
        <v>0.0009895054380079837</v>
      </c>
      <c r="G168" s="11">
        <f t="shared" si="12"/>
        <v>0.0019646365422396855</v>
      </c>
      <c r="H168" s="11">
        <f t="shared" si="14"/>
        <v>3.0102864679548517E-06</v>
      </c>
      <c r="I168" s="20">
        <f t="shared" si="13"/>
        <v>2.978694830003172E-09</v>
      </c>
    </row>
    <row r="169" spans="1:9" ht="15.75">
      <c r="A169" s="7">
        <v>161</v>
      </c>
      <c r="B169" s="6">
        <v>38722</v>
      </c>
      <c r="C169" s="1">
        <v>451.24</v>
      </c>
      <c r="E169">
        <f t="shared" si="10"/>
        <v>0.013385886111694525</v>
      </c>
      <c r="F169" s="12">
        <f t="shared" si="11"/>
        <v>0.00017918194699525637</v>
      </c>
      <c r="G169" s="11">
        <f t="shared" si="12"/>
        <v>0.0019646365422396855</v>
      </c>
      <c r="H169" s="11">
        <f t="shared" si="14"/>
        <v>2.8296692798775603E-06</v>
      </c>
      <c r="I169" s="20">
        <f t="shared" si="13"/>
        <v>5.070256509211263E-10</v>
      </c>
    </row>
    <row r="170" spans="1:9" ht="15.75">
      <c r="A170" s="7">
        <v>162</v>
      </c>
      <c r="B170" s="6">
        <v>38721</v>
      </c>
      <c r="C170" s="1">
        <v>445.24</v>
      </c>
      <c r="E170">
        <f t="shared" si="10"/>
        <v>0.022738835635589684</v>
      </c>
      <c r="F170" s="12">
        <f t="shared" si="11"/>
        <v>0.0005170546460623633</v>
      </c>
      <c r="G170" s="11">
        <f t="shared" si="12"/>
        <v>0.0019646365422396855</v>
      </c>
      <c r="H170" s="11">
        <f t="shared" si="14"/>
        <v>2.6598891230849063E-06</v>
      </c>
      <c r="I170" s="20">
        <f t="shared" si="13"/>
        <v>1.3753080291017962E-09</v>
      </c>
    </row>
    <row r="171" spans="1:9" ht="15.75">
      <c r="A171" s="7">
        <v>163</v>
      </c>
      <c r="B171" s="6">
        <v>38720</v>
      </c>
      <c r="C171" s="1">
        <v>435.23</v>
      </c>
      <c r="E171">
        <f t="shared" si="10"/>
        <v>0.04793351307143606</v>
      </c>
      <c r="F171" s="12">
        <f t="shared" si="11"/>
        <v>0.0022976216753695317</v>
      </c>
      <c r="G171" s="11">
        <f t="shared" si="12"/>
        <v>0.0019646365422396855</v>
      </c>
      <c r="H171" s="11">
        <f t="shared" si="14"/>
        <v>2.500295775699812E-06</v>
      </c>
      <c r="I171" s="20">
        <f t="shared" si="13"/>
        <v>5.7447337690827646E-09</v>
      </c>
    </row>
    <row r="172" spans="1:9" ht="15.75">
      <c r="A172" s="7">
        <v>164</v>
      </c>
      <c r="B172" s="6">
        <v>38716</v>
      </c>
      <c r="C172" s="1">
        <v>414.86</v>
      </c>
      <c r="E172">
        <f t="shared" si="10"/>
        <v>-0.012670676456227789</v>
      </c>
      <c r="F172" s="12">
        <f t="shared" si="11"/>
        <v>0.0001605460418584052</v>
      </c>
      <c r="G172" s="11">
        <f t="shared" si="12"/>
        <v>0.0019646365422396855</v>
      </c>
      <c r="H172" s="11">
        <f t="shared" si="14"/>
        <v>2.350278029157823E-06</v>
      </c>
      <c r="I172" s="20">
        <f t="shared" si="13"/>
        <v>3.773278348480619E-10</v>
      </c>
    </row>
    <row r="173" spans="1:9" ht="15.75">
      <c r="A173" s="7">
        <v>165</v>
      </c>
      <c r="B173" s="6">
        <v>38715</v>
      </c>
      <c r="C173" s="1">
        <v>420.15</v>
      </c>
      <c r="E173">
        <f t="shared" si="10"/>
        <v>-0.015445963876019144</v>
      </c>
      <c r="F173" s="12">
        <f t="shared" si="11"/>
        <v>0.00023857780005928834</v>
      </c>
      <c r="G173" s="11">
        <f t="shared" si="12"/>
        <v>0.0019646365422396855</v>
      </c>
      <c r="H173" s="11">
        <f t="shared" si="14"/>
        <v>2.2092613474083536E-06</v>
      </c>
      <c r="I173" s="20">
        <f t="shared" si="13"/>
        <v>5.270807120207042E-10</v>
      </c>
    </row>
    <row r="174" spans="1:9" ht="15.75">
      <c r="A174" s="7">
        <v>166</v>
      </c>
      <c r="B174" s="6">
        <v>38714</v>
      </c>
      <c r="C174" s="1">
        <v>426.69</v>
      </c>
      <c r="E174">
        <f t="shared" si="10"/>
        <v>0.004816003106403677</v>
      </c>
      <c r="F174" s="12">
        <f t="shared" si="11"/>
        <v>2.3193885920889864E-05</v>
      </c>
      <c r="G174" s="11">
        <f t="shared" si="12"/>
        <v>0.0019646365422396855</v>
      </c>
      <c r="H174" s="11">
        <f t="shared" si="14"/>
        <v>2.0767056665638524E-06</v>
      </c>
      <c r="I174" s="20">
        <f t="shared" si="13"/>
        <v>4.816687432154754E-11</v>
      </c>
    </row>
    <row r="175" spans="1:9" ht="15.75">
      <c r="A175" s="7">
        <v>167</v>
      </c>
      <c r="B175" s="6">
        <v>38713</v>
      </c>
      <c r="C175" s="1">
        <v>424.64</v>
      </c>
      <c r="E175">
        <f t="shared" si="10"/>
        <v>-0.014703912776447312</v>
      </c>
      <c r="F175" s="12">
        <f t="shared" si="11"/>
        <v>0.0002162050509373705</v>
      </c>
      <c r="G175" s="11">
        <f t="shared" si="12"/>
        <v>0.0019646365422396855</v>
      </c>
      <c r="H175" s="11">
        <f t="shared" si="14"/>
        <v>1.9521033265700213E-06</v>
      </c>
      <c r="I175" s="20">
        <f t="shared" si="13"/>
        <v>4.220545991560819E-10</v>
      </c>
    </row>
    <row r="176" spans="1:9" ht="15.75">
      <c r="A176" s="7">
        <v>168</v>
      </c>
      <c r="B176" s="6">
        <v>38709</v>
      </c>
      <c r="C176" s="1">
        <v>430.93</v>
      </c>
      <c r="E176">
        <f t="shared" si="10"/>
        <v>-0.002572512629983438</v>
      </c>
      <c r="F176" s="12">
        <f t="shared" si="11"/>
        <v>6.617821231424306E-06</v>
      </c>
      <c r="G176" s="11">
        <f t="shared" si="12"/>
        <v>0.0019646365422396855</v>
      </c>
      <c r="H176" s="11">
        <f t="shared" si="14"/>
        <v>1.83497712697582E-06</v>
      </c>
      <c r="I176" s="20">
        <f t="shared" si="13"/>
        <v>1.2143550590078556E-11</v>
      </c>
    </row>
    <row r="177" spans="1:9" ht="15.75">
      <c r="A177" s="7">
        <v>169</v>
      </c>
      <c r="B177" s="6">
        <v>38708</v>
      </c>
      <c r="C177" s="1">
        <v>432.04</v>
      </c>
      <c r="E177">
        <f t="shared" si="10"/>
        <v>0.013304482278393745</v>
      </c>
      <c r="F177" s="12">
        <f t="shared" si="11"/>
        <v>0.0001770092486960932</v>
      </c>
      <c r="G177" s="11">
        <f t="shared" si="12"/>
        <v>0.0019646365422396855</v>
      </c>
      <c r="H177" s="11">
        <f t="shared" si="14"/>
        <v>1.7248784993572707E-06</v>
      </c>
      <c r="I177" s="20">
        <f t="shared" si="13"/>
        <v>3.053194472632752E-10</v>
      </c>
    </row>
    <row r="178" spans="1:9" ht="15.75">
      <c r="A178" s="7">
        <v>170</v>
      </c>
      <c r="B178" s="6">
        <v>38707</v>
      </c>
      <c r="C178" s="1">
        <v>426.33</v>
      </c>
      <c r="E178">
        <f t="shared" si="10"/>
        <v>-0.007966680377702491</v>
      </c>
      <c r="F178" s="12">
        <f t="shared" si="11"/>
        <v>6.34679962404699E-05</v>
      </c>
      <c r="G178" s="11">
        <f t="shared" si="12"/>
        <v>0.0019646365422396855</v>
      </c>
      <c r="H178" s="11">
        <f t="shared" si="14"/>
        <v>1.6213857893958344E-06</v>
      </c>
      <c r="I178" s="20">
        <f t="shared" si="13"/>
        <v>1.0290610718572614E-10</v>
      </c>
    </row>
    <row r="179" spans="1:9" ht="15.75">
      <c r="A179" s="7">
        <v>171</v>
      </c>
      <c r="B179" s="6">
        <v>38706</v>
      </c>
      <c r="C179" s="1">
        <v>429.74</v>
      </c>
      <c r="E179">
        <f t="shared" si="10"/>
        <v>0.012032825380426479</v>
      </c>
      <c r="F179" s="12">
        <f t="shared" si="11"/>
        <v>0.00014478888663583563</v>
      </c>
      <c r="G179" s="11">
        <f t="shared" si="12"/>
        <v>0.0019646365422396855</v>
      </c>
      <c r="H179" s="11">
        <f t="shared" si="14"/>
        <v>1.5241026420320843E-06</v>
      </c>
      <c r="I179" s="20">
        <f t="shared" si="13"/>
        <v>2.2067312465856103E-10</v>
      </c>
    </row>
    <row r="180" spans="1:9" ht="15.75">
      <c r="A180" s="7">
        <v>172</v>
      </c>
      <c r="B180" s="6">
        <v>38705</v>
      </c>
      <c r="C180" s="1">
        <v>424.6</v>
      </c>
      <c r="E180">
        <f t="shared" si="10"/>
        <v>-0.012986435798201358</v>
      </c>
      <c r="F180" s="12">
        <f t="shared" si="11"/>
        <v>0.00016864751474080577</v>
      </c>
      <c r="G180" s="11">
        <f t="shared" si="12"/>
        <v>0.0019646365422396855</v>
      </c>
      <c r="H180" s="11">
        <f t="shared" si="14"/>
        <v>1.4326564835101591E-06</v>
      </c>
      <c r="I180" s="20">
        <f t="shared" si="13"/>
        <v>2.416139554212905E-10</v>
      </c>
    </row>
    <row r="181" spans="1:9" ht="15.75">
      <c r="A181" s="7">
        <v>173</v>
      </c>
      <c r="B181" s="6">
        <v>38702</v>
      </c>
      <c r="C181" s="1">
        <v>430.15</v>
      </c>
      <c r="E181">
        <f t="shared" si="10"/>
        <v>0.01782620207686578</v>
      </c>
      <c r="F181" s="12">
        <f t="shared" si="11"/>
        <v>0.0003177734804852539</v>
      </c>
      <c r="G181" s="11">
        <f t="shared" si="12"/>
        <v>0.0019646365422396855</v>
      </c>
      <c r="H181" s="11">
        <f t="shared" si="14"/>
        <v>1.3466970944995495E-06</v>
      </c>
      <c r="I181" s="20">
        <f t="shared" si="13"/>
        <v>4.279446228785007E-10</v>
      </c>
    </row>
    <row r="182" spans="1:9" ht="15.75">
      <c r="A182" s="7">
        <v>174</v>
      </c>
      <c r="B182" s="6">
        <v>38701</v>
      </c>
      <c r="C182" s="1">
        <v>422.55</v>
      </c>
      <c r="E182">
        <f t="shared" si="10"/>
        <v>0.008532333019259063</v>
      </c>
      <c r="F182" s="12">
        <f t="shared" si="11"/>
        <v>7.280070675153847E-05</v>
      </c>
      <c r="G182" s="11">
        <f t="shared" si="12"/>
        <v>0.0019646365422396855</v>
      </c>
      <c r="H182" s="11">
        <f t="shared" si="14"/>
        <v>1.2658952688295765E-06</v>
      </c>
      <c r="I182" s="20">
        <f t="shared" si="13"/>
        <v>9.215807024422195E-11</v>
      </c>
    </row>
    <row r="183" spans="1:9" ht="15.75">
      <c r="A183" s="7">
        <v>175</v>
      </c>
      <c r="B183" s="6">
        <v>38700</v>
      </c>
      <c r="C183" s="1">
        <v>418.96</v>
      </c>
      <c r="E183">
        <f t="shared" si="10"/>
        <v>0.003514858062986452</v>
      </c>
      <c r="F183" s="12">
        <f t="shared" si="11"/>
        <v>1.2354227202940874E-05</v>
      </c>
      <c r="G183" s="11">
        <f t="shared" si="12"/>
        <v>0.0019646365422396855</v>
      </c>
      <c r="H183" s="11">
        <f t="shared" si="14"/>
        <v>1.1899415526998019E-06</v>
      </c>
      <c r="I183" s="20">
        <f t="shared" si="13"/>
        <v>1.4700808300273596E-11</v>
      </c>
    </row>
    <row r="184" spans="1:9" ht="15.75">
      <c r="A184" s="7">
        <v>176</v>
      </c>
      <c r="B184" s="6">
        <v>38699</v>
      </c>
      <c r="C184" s="1">
        <v>417.49</v>
      </c>
      <c r="E184">
        <f t="shared" si="10"/>
        <v>0.011757755016079206</v>
      </c>
      <c r="F184" s="12">
        <f t="shared" si="11"/>
        <v>0.00013824480301813572</v>
      </c>
      <c r="G184" s="11">
        <f t="shared" si="12"/>
        <v>0.0019646365422396855</v>
      </c>
      <c r="H184" s="11">
        <f t="shared" si="14"/>
        <v>1.1185450595378137E-06</v>
      </c>
      <c r="I184" s="20">
        <f t="shared" si="13"/>
        <v>1.5463304142271396E-10</v>
      </c>
    </row>
    <row r="185" spans="1:9" ht="15.75">
      <c r="A185" s="7">
        <v>177</v>
      </c>
      <c r="B185" s="6">
        <v>38698</v>
      </c>
      <c r="C185" s="1">
        <v>412.61</v>
      </c>
      <c r="E185">
        <f t="shared" si="10"/>
        <v>0.008298802814695064</v>
      </c>
      <c r="F185" s="12">
        <f t="shared" si="11"/>
        <v>6.887012815719072E-05</v>
      </c>
      <c r="G185" s="11">
        <f t="shared" si="12"/>
        <v>0.0019646365422396855</v>
      </c>
      <c r="H185" s="11">
        <f t="shared" si="14"/>
        <v>1.0514323559655449E-06</v>
      </c>
      <c r="I185" s="20">
        <f t="shared" si="13"/>
        <v>7.241228110396404E-11</v>
      </c>
    </row>
    <row r="186" spans="1:9" ht="15.75">
      <c r="A186" s="7">
        <v>178</v>
      </c>
      <c r="B186" s="6">
        <v>38695</v>
      </c>
      <c r="C186" s="1">
        <v>409.2</v>
      </c>
      <c r="E186">
        <f t="shared" si="10"/>
        <v>-0.00353723610872984</v>
      </c>
      <c r="F186" s="12">
        <f t="shared" si="11"/>
        <v>1.251203928890222E-05</v>
      </c>
      <c r="G186" s="11">
        <f t="shared" si="12"/>
        <v>0.0019646365422396855</v>
      </c>
      <c r="H186" s="11">
        <f t="shared" si="14"/>
        <v>9.88346414607612E-07</v>
      </c>
      <c r="I186" s="20">
        <f t="shared" si="13"/>
        <v>1.2366229170616085E-11</v>
      </c>
    </row>
    <row r="187" spans="1:9" ht="15.75">
      <c r="A187" s="7">
        <v>179</v>
      </c>
      <c r="B187" s="6">
        <v>38694</v>
      </c>
      <c r="C187" s="1">
        <v>410.65</v>
      </c>
      <c r="E187">
        <f t="shared" si="10"/>
        <v>0.01578198598557761</v>
      </c>
      <c r="F187" s="12">
        <f t="shared" si="11"/>
        <v>0.0002490710816489681</v>
      </c>
      <c r="G187" s="11">
        <f t="shared" si="12"/>
        <v>0.0019646365422396855</v>
      </c>
      <c r="H187" s="11">
        <f t="shared" si="14"/>
        <v>9.290456297311553E-07</v>
      </c>
      <c r="I187" s="20">
        <f t="shared" si="13"/>
        <v>2.3139839989838554E-10</v>
      </c>
    </row>
    <row r="188" spans="1:9" ht="15.75">
      <c r="A188" s="7">
        <v>180</v>
      </c>
      <c r="B188" s="6">
        <v>38693</v>
      </c>
      <c r="C188" s="1">
        <v>404.22</v>
      </c>
      <c r="E188">
        <f t="shared" si="10"/>
        <v>-0.0007913349243260184</v>
      </c>
      <c r="F188" s="12">
        <f t="shared" si="11"/>
        <v>6.262109624580652E-07</v>
      </c>
      <c r="G188" s="11">
        <f t="shared" si="12"/>
        <v>0.0019646365422396855</v>
      </c>
      <c r="H188" s="11">
        <f t="shared" si="14"/>
        <v>8.733028919472859E-07</v>
      </c>
      <c r="I188" s="20">
        <f t="shared" si="13"/>
        <v>5.468718444837216E-13</v>
      </c>
    </row>
    <row r="189" spans="1:9" ht="15.75">
      <c r="A189" s="7">
        <v>181</v>
      </c>
      <c r="B189" s="6">
        <v>38692</v>
      </c>
      <c r="C189" s="1">
        <v>404.54</v>
      </c>
      <c r="E189">
        <f t="shared" si="10"/>
        <v>-0.003233014082235196</v>
      </c>
      <c r="F189" s="12">
        <f t="shared" si="11"/>
        <v>1.0452380055931085E-05</v>
      </c>
      <c r="G189" s="11">
        <f t="shared" si="12"/>
        <v>0.0019646365422396855</v>
      </c>
      <c r="H189" s="11">
        <f t="shared" si="14"/>
        <v>8.209047184304487E-07</v>
      </c>
      <c r="I189" s="20">
        <f t="shared" si="13"/>
        <v>8.580408106742145E-12</v>
      </c>
    </row>
    <row r="190" spans="1:9" ht="15.75">
      <c r="A190" s="7">
        <v>182</v>
      </c>
      <c r="B190" s="6">
        <v>38691</v>
      </c>
      <c r="C190" s="1">
        <v>405.85</v>
      </c>
      <c r="E190">
        <f t="shared" si="10"/>
        <v>-0.028779838295944854</v>
      </c>
      <c r="F190" s="12">
        <f t="shared" si="11"/>
        <v>0.000828279092340734</v>
      </c>
      <c r="G190" s="11">
        <f t="shared" si="12"/>
        <v>0.0019646365422396855</v>
      </c>
      <c r="H190" s="11">
        <f t="shared" si="14"/>
        <v>7.716504353246217E-07</v>
      </c>
      <c r="I190" s="20">
        <f t="shared" si="13"/>
        <v>6.3914192217501E-10</v>
      </c>
    </row>
    <row r="191" spans="1:9" ht="15.75">
      <c r="A191" s="7">
        <v>183</v>
      </c>
      <c r="B191" s="6">
        <v>38688</v>
      </c>
      <c r="C191" s="1">
        <v>417.7</v>
      </c>
      <c r="E191">
        <f t="shared" si="10"/>
        <v>0.008680129999533152</v>
      </c>
      <c r="F191" s="12">
        <f t="shared" si="11"/>
        <v>7.534465680879541E-05</v>
      </c>
      <c r="G191" s="11">
        <f t="shared" si="12"/>
        <v>0.0019646365422396855</v>
      </c>
      <c r="H191" s="11">
        <f t="shared" si="14"/>
        <v>7.253514092051444E-07</v>
      </c>
      <c r="I191" s="20">
        <f t="shared" si="13"/>
        <v>5.465135299233773E-11</v>
      </c>
    </row>
    <row r="192" spans="1:9" ht="15.75">
      <c r="A192" s="7">
        <v>184</v>
      </c>
      <c r="B192" s="6">
        <v>38687</v>
      </c>
      <c r="C192" s="1">
        <v>414.09</v>
      </c>
      <c r="E192">
        <f t="shared" si="10"/>
        <v>0.022418521314296082</v>
      </c>
      <c r="F192" s="12">
        <f t="shared" si="11"/>
        <v>0.0005025900979195477</v>
      </c>
      <c r="G192" s="11">
        <f t="shared" si="12"/>
        <v>0.0019646365422396855</v>
      </c>
      <c r="H192" s="11">
        <f t="shared" si="14"/>
        <v>6.818303246528357E-07</v>
      </c>
      <c r="I192" s="20">
        <f t="shared" si="13"/>
        <v>3.426811696317857E-10</v>
      </c>
    </row>
    <row r="193" spans="1:9" ht="15.75">
      <c r="A193" s="7">
        <v>185</v>
      </c>
      <c r="B193" s="6">
        <v>38686</v>
      </c>
      <c r="C193" s="1">
        <v>404.91</v>
      </c>
      <c r="E193">
        <f t="shared" si="10"/>
        <v>0.0033892048027683594</v>
      </c>
      <c r="F193" s="12">
        <f t="shared" si="11"/>
        <v>1.1486709195108115E-05</v>
      </c>
      <c r="G193" s="11">
        <f t="shared" si="12"/>
        <v>0.0019646365422396855</v>
      </c>
      <c r="H193" s="11">
        <f t="shared" si="14"/>
        <v>6.409205051736655E-07</v>
      </c>
      <c r="I193" s="20">
        <f t="shared" si="13"/>
        <v>7.362067460111681E-12</v>
      </c>
    </row>
    <row r="194" spans="1:9" ht="15.75">
      <c r="A194" s="7">
        <v>186</v>
      </c>
      <c r="B194" s="6">
        <v>38685</v>
      </c>
      <c r="C194" s="1">
        <v>403.54</v>
      </c>
      <c r="E194">
        <f t="shared" si="10"/>
        <v>-0.04823067208864705</v>
      </c>
      <c r="F194" s="12">
        <f t="shared" si="11"/>
        <v>0.0023261977301225977</v>
      </c>
      <c r="G194" s="11">
        <f t="shared" si="12"/>
        <v>0.0019646365422396855</v>
      </c>
      <c r="H194" s="11">
        <f t="shared" si="14"/>
        <v>6.024652748632456E-07</v>
      </c>
      <c r="I194" s="20">
        <f t="shared" si="13"/>
        <v>1.4014533548645687E-09</v>
      </c>
    </row>
    <row r="195" spans="1:9" ht="15.75">
      <c r="A195" s="7">
        <v>187</v>
      </c>
      <c r="B195" s="6">
        <v>38684</v>
      </c>
      <c r="C195" s="1">
        <v>423.48</v>
      </c>
      <c r="E195">
        <f t="shared" si="10"/>
        <v>-0.012064458031350688</v>
      </c>
      <c r="F195" s="12">
        <f t="shared" si="11"/>
        <v>0.0001455511475902221</v>
      </c>
      <c r="G195" s="11">
        <f t="shared" si="12"/>
        <v>0.0019646365422396855</v>
      </c>
      <c r="H195" s="11">
        <f t="shared" si="14"/>
        <v>5.663173583714508E-07</v>
      </c>
      <c r="I195" s="20">
        <f t="shared" si="13"/>
        <v>8.242814141122774E-11</v>
      </c>
    </row>
    <row r="196" spans="1:9" ht="15.75">
      <c r="A196" s="7">
        <v>188</v>
      </c>
      <c r="B196" s="6">
        <v>38681</v>
      </c>
      <c r="C196" s="1">
        <v>428.62</v>
      </c>
      <c r="E196">
        <f t="shared" si="10"/>
        <v>0.013529590509806889</v>
      </c>
      <c r="F196" s="12">
        <f t="shared" si="11"/>
        <v>0.00018304981936305664</v>
      </c>
      <c r="G196" s="11">
        <f t="shared" si="12"/>
        <v>0.0019646365422396855</v>
      </c>
      <c r="H196" s="11">
        <f t="shared" si="14"/>
        <v>5.323383168691637E-07</v>
      </c>
      <c r="I196" s="20">
        <f t="shared" si="13"/>
        <v>9.744443274293403E-11</v>
      </c>
    </row>
    <row r="197" spans="1:9" ht="15.75">
      <c r="A197" s="7">
        <v>189</v>
      </c>
      <c r="B197" s="6">
        <v>38679</v>
      </c>
      <c r="C197" s="1">
        <v>422.86</v>
      </c>
      <c r="E197">
        <f t="shared" si="10"/>
        <v>0.0152267247955494</v>
      </c>
      <c r="F197" s="12">
        <f t="shared" si="11"/>
        <v>0.0002318531479993989</v>
      </c>
      <c r="G197" s="11">
        <f t="shared" si="12"/>
        <v>0.0019646365422396855</v>
      </c>
      <c r="H197" s="11">
        <f t="shared" si="14"/>
        <v>5.003980178570139E-07</v>
      </c>
      <c r="I197" s="20">
        <f t="shared" si="13"/>
        <v>1.1601885569280808E-10</v>
      </c>
    </row>
    <row r="198" spans="1:9" ht="15.75">
      <c r="A198" s="7">
        <v>190</v>
      </c>
      <c r="B198" s="6">
        <v>38678</v>
      </c>
      <c r="C198" s="1">
        <v>416.47</v>
      </c>
      <c r="E198">
        <f t="shared" si="10"/>
        <v>0.017219465704336957</v>
      </c>
      <c r="F198" s="12">
        <f t="shared" si="11"/>
        <v>0.00029650999914283664</v>
      </c>
      <c r="G198" s="11">
        <f t="shared" si="12"/>
        <v>0.0019646365422396855</v>
      </c>
      <c r="H198" s="11">
        <f t="shared" si="14"/>
        <v>4.70374136785593E-07</v>
      </c>
      <c r="I198" s="20">
        <f t="shared" si="13"/>
        <v>1.394706348951087E-10</v>
      </c>
    </row>
    <row r="199" spans="1:9" ht="15.75">
      <c r="A199" s="7">
        <v>191</v>
      </c>
      <c r="B199" s="6">
        <v>38677</v>
      </c>
      <c r="C199" s="1">
        <v>409.36</v>
      </c>
      <c r="E199">
        <f t="shared" si="10"/>
        <v>0.022605555153139105</v>
      </c>
      <c r="F199" s="12">
        <f t="shared" si="11"/>
        <v>0.000511011123781614</v>
      </c>
      <c r="G199" s="11">
        <f t="shared" si="12"/>
        <v>0.0019646365422396855</v>
      </c>
      <c r="H199" s="11">
        <f t="shared" si="14"/>
        <v>4.421516885784574E-07</v>
      </c>
      <c r="I199" s="20">
        <f t="shared" si="13"/>
        <v>2.2594443126241574E-10</v>
      </c>
    </row>
    <row r="200" spans="1:9" ht="15.75">
      <c r="A200" s="7">
        <v>192</v>
      </c>
      <c r="B200" s="6">
        <v>38674</v>
      </c>
      <c r="C200" s="1">
        <v>400.21</v>
      </c>
      <c r="E200">
        <f t="shared" si="10"/>
        <v>-0.008063154950818207</v>
      </c>
      <c r="F200" s="12">
        <f t="shared" si="11"/>
        <v>6.501446776090416E-05</v>
      </c>
      <c r="G200" s="11">
        <f t="shared" si="12"/>
        <v>0.0019646365422396855</v>
      </c>
      <c r="H200" s="11">
        <f t="shared" si="14"/>
        <v>4.1562258726374994E-07</v>
      </c>
      <c r="I200" s="20">
        <f t="shared" si="13"/>
        <v>2.7021481300362647E-11</v>
      </c>
    </row>
    <row r="201" spans="1:9" ht="15.75">
      <c r="A201" s="7">
        <v>193</v>
      </c>
      <c r="B201" s="6">
        <v>38673</v>
      </c>
      <c r="C201" s="1">
        <v>403.45</v>
      </c>
      <c r="E201">
        <f aca="true" t="shared" si="15" ref="E201:E264">LN(C201/C202)</f>
        <v>0.013223745591061724</v>
      </c>
      <c r="F201" s="12">
        <f aca="true" t="shared" si="16" ref="F201:F264">E201^2</f>
        <v>0.00017486744745712438</v>
      </c>
      <c r="G201" s="11">
        <f aca="true" t="shared" si="17" ref="G201:G264">1/509</f>
        <v>0.0019646365422396855</v>
      </c>
      <c r="H201" s="11">
        <f t="shared" si="14"/>
        <v>3.906852320279249E-07</v>
      </c>
      <c r="I201" s="20">
        <f aca="true" t="shared" si="18" ref="I201:I264">H201*F201</f>
        <v>6.83181292839176E-11</v>
      </c>
    </row>
    <row r="202" spans="1:9" ht="15.75">
      <c r="A202" s="7">
        <v>194</v>
      </c>
      <c r="B202" s="6">
        <v>38672</v>
      </c>
      <c r="C202" s="1">
        <v>398.15</v>
      </c>
      <c r="E202">
        <f t="shared" si="15"/>
        <v>0.013528242223142925</v>
      </c>
      <c r="F202" s="12">
        <f t="shared" si="16"/>
        <v>0.00018301333764802704</v>
      </c>
      <c r="G202" s="11">
        <f t="shared" si="17"/>
        <v>0.0019646365422396855</v>
      </c>
      <c r="H202" s="11">
        <f aca="true" t="shared" si="19" ref="H202:H265">H201*$H$2</f>
        <v>3.672441181062494E-07</v>
      </c>
      <c r="I202" s="20">
        <f t="shared" si="18"/>
        <v>6.721057178623094E-11</v>
      </c>
    </row>
    <row r="203" spans="1:9" ht="15.75">
      <c r="A203" s="7">
        <v>195</v>
      </c>
      <c r="B203" s="6">
        <v>38671</v>
      </c>
      <c r="C203" s="1">
        <v>392.8</v>
      </c>
      <c r="E203">
        <f t="shared" si="15"/>
        <v>-0.010560134600939144</v>
      </c>
      <c r="F203" s="12">
        <f t="shared" si="16"/>
        <v>0.00011151644278995215</v>
      </c>
      <c r="G203" s="11">
        <f t="shared" si="17"/>
        <v>0.0019646365422396855</v>
      </c>
      <c r="H203" s="11">
        <f t="shared" si="19"/>
        <v>3.452094710198744E-07</v>
      </c>
      <c r="I203" s="20">
        <f t="shared" si="18"/>
        <v>3.849653222553747E-11</v>
      </c>
    </row>
    <row r="204" spans="1:9" ht="15.75">
      <c r="A204" s="7">
        <v>196</v>
      </c>
      <c r="B204" s="6">
        <v>38670</v>
      </c>
      <c r="C204" s="1">
        <v>396.97</v>
      </c>
      <c r="E204">
        <f t="shared" si="15"/>
        <v>0.01668885654231263</v>
      </c>
      <c r="F204" s="12">
        <f t="shared" si="16"/>
        <v>0.0002785179326898911</v>
      </c>
      <c r="G204" s="11">
        <f t="shared" si="17"/>
        <v>0.0019646365422396855</v>
      </c>
      <c r="H204" s="11">
        <f t="shared" si="19"/>
        <v>3.244969027586819E-07</v>
      </c>
      <c r="I204" s="20">
        <f t="shared" si="18"/>
        <v>9.03782065206207E-11</v>
      </c>
    </row>
    <row r="205" spans="1:9" ht="15.75">
      <c r="A205" s="7">
        <v>197</v>
      </c>
      <c r="B205" s="6">
        <v>38667</v>
      </c>
      <c r="C205" s="1">
        <v>390.4</v>
      </c>
      <c r="E205">
        <f t="shared" si="15"/>
        <v>-0.001791427222531147</v>
      </c>
      <c r="F205" s="12">
        <f t="shared" si="16"/>
        <v>3.2092114936256602E-06</v>
      </c>
      <c r="G205" s="11">
        <f t="shared" si="17"/>
        <v>0.0019646365422396855</v>
      </c>
      <c r="H205" s="11">
        <f t="shared" si="19"/>
        <v>3.0502708859316097E-07</v>
      </c>
      <c r="I205" s="20">
        <f t="shared" si="18"/>
        <v>9.788964385803447E-13</v>
      </c>
    </row>
    <row r="206" spans="1:9" ht="15.75">
      <c r="A206" s="7">
        <v>198</v>
      </c>
      <c r="B206" s="6">
        <v>38666</v>
      </c>
      <c r="C206" s="1">
        <v>391.1</v>
      </c>
      <c r="E206">
        <f t="shared" si="15"/>
        <v>0.031031376614524077</v>
      </c>
      <c r="F206" s="12">
        <f t="shared" si="16"/>
        <v>0.0009629463345924318</v>
      </c>
      <c r="G206" s="11">
        <f t="shared" si="17"/>
        <v>0.0019646365422396855</v>
      </c>
      <c r="H206" s="11">
        <f t="shared" si="19"/>
        <v>2.867254632775713E-07</v>
      </c>
      <c r="I206" s="20">
        <f t="shared" si="18"/>
        <v>2.761012338974542E-10</v>
      </c>
    </row>
    <row r="207" spans="1:9" ht="15.75">
      <c r="A207" s="7">
        <v>199</v>
      </c>
      <c r="B207" s="6">
        <v>38665</v>
      </c>
      <c r="C207" s="1">
        <v>379.15</v>
      </c>
      <c r="E207">
        <f t="shared" si="15"/>
        <v>-0.027958390841607075</v>
      </c>
      <c r="F207" s="12">
        <f t="shared" si="16"/>
        <v>0.0007816716184520584</v>
      </c>
      <c r="G207" s="11">
        <f t="shared" si="17"/>
        <v>0.0019646365422396855</v>
      </c>
      <c r="H207" s="11">
        <f t="shared" si="19"/>
        <v>2.69521935480917E-07</v>
      </c>
      <c r="I207" s="20">
        <f t="shared" si="18"/>
        <v>2.1067764751569966E-10</v>
      </c>
    </row>
    <row r="208" spans="1:9" ht="15.75">
      <c r="A208" s="7">
        <v>200</v>
      </c>
      <c r="B208" s="6">
        <v>38664</v>
      </c>
      <c r="C208" s="1">
        <v>389.9</v>
      </c>
      <c r="E208">
        <f t="shared" si="15"/>
        <v>-0.01307141539565163</v>
      </c>
      <c r="F208" s="12">
        <f t="shared" si="16"/>
        <v>0.00017086190044567849</v>
      </c>
      <c r="G208" s="11">
        <f t="shared" si="17"/>
        <v>0.0019646365422396855</v>
      </c>
      <c r="H208" s="11">
        <f t="shared" si="19"/>
        <v>2.53350619352062E-07</v>
      </c>
      <c r="I208" s="20">
        <f t="shared" si="18"/>
        <v>4.3287968301583004E-11</v>
      </c>
    </row>
    <row r="209" spans="1:9" ht="15.75">
      <c r="A209" s="7">
        <v>201</v>
      </c>
      <c r="B209" s="6">
        <v>38663</v>
      </c>
      <c r="C209" s="1">
        <v>395.03</v>
      </c>
      <c r="E209">
        <f t="shared" si="15"/>
        <v>0.01171301553533987</v>
      </c>
      <c r="F209" s="12">
        <f t="shared" si="16"/>
        <v>0.00013719473293111314</v>
      </c>
      <c r="G209" s="11">
        <f t="shared" si="17"/>
        <v>0.0019646365422396855</v>
      </c>
      <c r="H209" s="11">
        <f t="shared" si="19"/>
        <v>2.3814958219093826E-07</v>
      </c>
      <c r="I209" s="20">
        <f t="shared" si="18"/>
        <v>3.2672868326341954E-11</v>
      </c>
    </row>
    <row r="210" spans="1:9" ht="15.75">
      <c r="A210" s="7">
        <v>202</v>
      </c>
      <c r="B210" s="6">
        <v>38660</v>
      </c>
      <c r="C210" s="1">
        <v>390.43</v>
      </c>
      <c r="E210">
        <f t="shared" si="15"/>
        <v>0.011540868453000654</v>
      </c>
      <c r="F210" s="12">
        <f t="shared" si="16"/>
        <v>0.0001331916446494657</v>
      </c>
      <c r="G210" s="11">
        <f t="shared" si="17"/>
        <v>0.0019646365422396855</v>
      </c>
      <c r="H210" s="11">
        <f t="shared" si="19"/>
        <v>2.2386060725948195E-07</v>
      </c>
      <c r="I210" s="20">
        <f t="shared" si="18"/>
        <v>2.981636245311852E-11</v>
      </c>
    </row>
    <row r="211" spans="1:9" ht="15.75">
      <c r="A211" s="7">
        <v>203</v>
      </c>
      <c r="B211" s="6">
        <v>38659</v>
      </c>
      <c r="C211" s="1">
        <v>385.95</v>
      </c>
      <c r="E211">
        <f t="shared" si="15"/>
        <v>0.016379034708409474</v>
      </c>
      <c r="F211" s="12">
        <f t="shared" si="16"/>
        <v>0.00026827277797928224</v>
      </c>
      <c r="G211" s="11">
        <f t="shared" si="17"/>
        <v>0.0019646365422396855</v>
      </c>
      <c r="H211" s="11">
        <f t="shared" si="19"/>
        <v>2.1042897082391303E-07</v>
      </c>
      <c r="I211" s="20">
        <f t="shared" si="18"/>
        <v>5.645236457025248E-11</v>
      </c>
    </row>
    <row r="212" spans="1:9" ht="15.75">
      <c r="A212" s="7">
        <v>204</v>
      </c>
      <c r="B212" s="6">
        <v>38658</v>
      </c>
      <c r="C212" s="1">
        <v>379.68</v>
      </c>
      <c r="E212">
        <f t="shared" si="15"/>
        <v>0.0007904513888766483</v>
      </c>
      <c r="F212" s="12">
        <f t="shared" si="16"/>
        <v>6.248133981770223E-07</v>
      </c>
      <c r="G212" s="11">
        <f t="shared" si="17"/>
        <v>0.0019646365422396855</v>
      </c>
      <c r="H212" s="11">
        <f t="shared" si="19"/>
        <v>1.9780323257447824E-07</v>
      </c>
      <c r="I212" s="20">
        <f t="shared" si="18"/>
        <v>1.2359010991525963E-13</v>
      </c>
    </row>
    <row r="213" spans="1:9" ht="15.75">
      <c r="A213" s="7">
        <v>205</v>
      </c>
      <c r="B213" s="6">
        <v>38657</v>
      </c>
      <c r="C213" s="1">
        <v>379.38</v>
      </c>
      <c r="E213">
        <f t="shared" si="15"/>
        <v>0.019268213739081518</v>
      </c>
      <c r="F213" s="12">
        <f t="shared" si="16"/>
        <v>0.00037126406069492977</v>
      </c>
      <c r="G213" s="11">
        <f t="shared" si="17"/>
        <v>0.0019646365422396855</v>
      </c>
      <c r="H213" s="11">
        <f t="shared" si="19"/>
        <v>1.8593503862000954E-07</v>
      </c>
      <c r="I213" s="20">
        <f t="shared" si="18"/>
        <v>6.903099746353333E-11</v>
      </c>
    </row>
    <row r="214" spans="1:9" ht="15.75">
      <c r="A214" s="7">
        <v>206</v>
      </c>
      <c r="B214" s="6">
        <v>38656</v>
      </c>
      <c r="C214" s="1">
        <v>372.14</v>
      </c>
      <c r="E214">
        <f t="shared" si="15"/>
        <v>0.03826239353408859</v>
      </c>
      <c r="F214" s="12">
        <f t="shared" si="16"/>
        <v>0.0014640107589574645</v>
      </c>
      <c r="G214" s="11">
        <f t="shared" si="17"/>
        <v>0.0019646365422396855</v>
      </c>
      <c r="H214" s="11">
        <f t="shared" si="19"/>
        <v>1.7477893630280897E-07</v>
      </c>
      <c r="I214" s="20">
        <f t="shared" si="18"/>
        <v>2.558782431864537E-10</v>
      </c>
    </row>
    <row r="215" spans="1:9" ht="15.75">
      <c r="A215" s="7">
        <v>207</v>
      </c>
      <c r="B215" s="6">
        <v>38653</v>
      </c>
      <c r="C215" s="1">
        <v>358.17</v>
      </c>
      <c r="E215">
        <f t="shared" si="15"/>
        <v>0.014369719864269668</v>
      </c>
      <c r="F215" s="12">
        <f t="shared" si="16"/>
        <v>0.00020648884897758626</v>
      </c>
      <c r="G215" s="11">
        <f t="shared" si="17"/>
        <v>0.0019646365422396855</v>
      </c>
      <c r="H215" s="11">
        <f t="shared" si="19"/>
        <v>1.6429220012464043E-07</v>
      </c>
      <c r="I215" s="20">
        <f t="shared" si="18"/>
        <v>3.392450729973226E-11</v>
      </c>
    </row>
    <row r="216" spans="1:9" ht="15.75">
      <c r="A216" s="7">
        <v>208</v>
      </c>
      <c r="B216" s="6">
        <v>38652</v>
      </c>
      <c r="C216" s="1">
        <v>353.06</v>
      </c>
      <c r="E216">
        <f t="shared" si="15"/>
        <v>-0.0067184444665160875</v>
      </c>
      <c r="F216" s="12">
        <f t="shared" si="16"/>
        <v>4.5137496049660636E-05</v>
      </c>
      <c r="G216" s="11">
        <f t="shared" si="17"/>
        <v>0.0019646365422396855</v>
      </c>
      <c r="H216" s="11">
        <f t="shared" si="19"/>
        <v>1.54434668117162E-07</v>
      </c>
      <c r="I216" s="20">
        <f t="shared" si="18"/>
        <v>6.970794222069051E-12</v>
      </c>
    </row>
    <row r="217" spans="1:9" ht="15.75">
      <c r="A217" s="7">
        <v>209</v>
      </c>
      <c r="B217" s="6">
        <v>38651</v>
      </c>
      <c r="C217" s="1">
        <v>355.44</v>
      </c>
      <c r="E217">
        <f t="shared" si="15"/>
        <v>0.024291078316206603</v>
      </c>
      <c r="F217" s="12">
        <f t="shared" si="16"/>
        <v>0.0005900564857640826</v>
      </c>
      <c r="G217" s="11">
        <f t="shared" si="17"/>
        <v>0.0019646365422396855</v>
      </c>
      <c r="H217" s="11">
        <f t="shared" si="19"/>
        <v>1.4516858803013228E-07</v>
      </c>
      <c r="I217" s="20">
        <f t="shared" si="18"/>
        <v>8.565766689639372E-11</v>
      </c>
    </row>
    <row r="218" spans="1:9" ht="15.75">
      <c r="A218" s="7">
        <v>210</v>
      </c>
      <c r="B218" s="6">
        <v>38650</v>
      </c>
      <c r="C218" s="1">
        <v>346.91</v>
      </c>
      <c r="E218">
        <f t="shared" si="15"/>
        <v>-0.005003173355573229</v>
      </c>
      <c r="F218" s="12">
        <f t="shared" si="16"/>
        <v>2.5031743625917887E-05</v>
      </c>
      <c r="G218" s="11">
        <f t="shared" si="17"/>
        <v>0.0019646365422396855</v>
      </c>
      <c r="H218" s="11">
        <f t="shared" si="19"/>
        <v>1.3645847274832434E-07</v>
      </c>
      <c r="I218" s="20">
        <f t="shared" si="18"/>
        <v>3.4157935054203574E-12</v>
      </c>
    </row>
    <row r="219" spans="1:9" ht="15.75">
      <c r="A219" s="7">
        <v>211</v>
      </c>
      <c r="B219" s="6">
        <v>38649</v>
      </c>
      <c r="C219" s="1">
        <v>348.65</v>
      </c>
      <c r="E219">
        <f t="shared" si="15"/>
        <v>0.025417096964949495</v>
      </c>
      <c r="F219" s="12">
        <f t="shared" si="16"/>
        <v>0.0006460288181256448</v>
      </c>
      <c r="G219" s="11">
        <f t="shared" si="17"/>
        <v>0.0019646365422396855</v>
      </c>
      <c r="H219" s="11">
        <f t="shared" si="19"/>
        <v>1.2827096438342487E-07</v>
      </c>
      <c r="I219" s="20">
        <f t="shared" si="18"/>
        <v>8.286673952046065E-11</v>
      </c>
    </row>
    <row r="220" spans="1:9" ht="15.75">
      <c r="A220" s="7">
        <v>212</v>
      </c>
      <c r="B220" s="6">
        <v>38646</v>
      </c>
      <c r="C220" s="1">
        <v>339.9</v>
      </c>
      <c r="E220">
        <f t="shared" si="15"/>
        <v>0.11425880293385363</v>
      </c>
      <c r="F220" s="12">
        <f t="shared" si="16"/>
        <v>0.013055074047877199</v>
      </c>
      <c r="G220" s="11">
        <f t="shared" si="17"/>
        <v>0.0019646365422396855</v>
      </c>
      <c r="H220" s="11">
        <f t="shared" si="19"/>
        <v>1.2057470652041937E-07</v>
      </c>
      <c r="I220" s="20">
        <f t="shared" si="18"/>
        <v>1.5741117219251366E-09</v>
      </c>
    </row>
    <row r="221" spans="1:9" ht="15.75">
      <c r="A221" s="7">
        <v>213</v>
      </c>
      <c r="B221" s="6">
        <v>38645</v>
      </c>
      <c r="C221" s="1">
        <v>303.2</v>
      </c>
      <c r="E221">
        <f t="shared" si="15"/>
        <v>-0.017977277739897032</v>
      </c>
      <c r="F221" s="12">
        <f t="shared" si="16"/>
        <v>0.00032318251493739734</v>
      </c>
      <c r="G221" s="11">
        <f t="shared" si="17"/>
        <v>0.0019646365422396855</v>
      </c>
      <c r="H221" s="11">
        <f t="shared" si="19"/>
        <v>1.133402241291942E-07</v>
      </c>
      <c r="I221" s="20">
        <f t="shared" si="18"/>
        <v>3.662957867764127E-11</v>
      </c>
    </row>
    <row r="222" spans="1:9" ht="15.75">
      <c r="A222" s="7">
        <v>214</v>
      </c>
      <c r="B222" s="6">
        <v>38644</v>
      </c>
      <c r="C222" s="1">
        <v>308.7</v>
      </c>
      <c r="E222">
        <f t="shared" si="15"/>
        <v>0.017713460300034338</v>
      </c>
      <c r="F222" s="12">
        <f t="shared" si="16"/>
        <v>0.00031376667580089256</v>
      </c>
      <c r="G222" s="11">
        <f t="shared" si="17"/>
        <v>0.0019646365422396855</v>
      </c>
      <c r="H222" s="11">
        <f t="shared" si="19"/>
        <v>1.0653981068144254E-07</v>
      </c>
      <c r="I222" s="20">
        <f t="shared" si="18"/>
        <v>3.3428642237972656E-11</v>
      </c>
    </row>
    <row r="223" spans="1:9" ht="15.75">
      <c r="A223" s="7">
        <v>215</v>
      </c>
      <c r="B223" s="6">
        <v>38643</v>
      </c>
      <c r="C223" s="1">
        <v>303.28</v>
      </c>
      <c r="E223">
        <f t="shared" si="15"/>
        <v>-0.005655305399332319</v>
      </c>
      <c r="F223" s="12">
        <f t="shared" si="16"/>
        <v>3.198247915971728E-05</v>
      </c>
      <c r="G223" s="11">
        <f t="shared" si="17"/>
        <v>0.0019646365422396855</v>
      </c>
      <c r="H223" s="11">
        <f t="shared" si="19"/>
        <v>1.0014742204055599E-07</v>
      </c>
      <c r="I223" s="20">
        <f t="shared" si="18"/>
        <v>3.202962838311493E-12</v>
      </c>
    </row>
    <row r="224" spans="1:9" ht="15.75">
      <c r="A224" s="7">
        <v>216</v>
      </c>
      <c r="B224" s="6">
        <v>38642</v>
      </c>
      <c r="C224" s="1">
        <v>305</v>
      </c>
      <c r="E224">
        <f t="shared" si="15"/>
        <v>0.02947946112683882</v>
      </c>
      <c r="F224" s="12">
        <f t="shared" si="16"/>
        <v>0.000869038628328801</v>
      </c>
      <c r="G224" s="11">
        <f t="shared" si="17"/>
        <v>0.0019646365422396855</v>
      </c>
      <c r="H224" s="11">
        <f t="shared" si="19"/>
        <v>9.413857671812262E-08</v>
      </c>
      <c r="I224" s="20">
        <f t="shared" si="18"/>
        <v>8.181005958394288E-11</v>
      </c>
    </row>
    <row r="225" spans="1:9" ht="15.75">
      <c r="A225" s="7">
        <v>217</v>
      </c>
      <c r="B225" s="6">
        <v>38639</v>
      </c>
      <c r="C225" s="1">
        <v>296.14</v>
      </c>
      <c r="E225">
        <f t="shared" si="15"/>
        <v>-0.0043802084925610735</v>
      </c>
      <c r="F225" s="12">
        <f t="shared" si="16"/>
        <v>1.918622643830415E-05</v>
      </c>
      <c r="G225" s="11">
        <f t="shared" si="17"/>
        <v>0.0019646365422396855</v>
      </c>
      <c r="H225" s="11">
        <f t="shared" si="19"/>
        <v>8.849026211503526E-08</v>
      </c>
      <c r="I225" s="20">
        <f t="shared" si="18"/>
        <v>1.6977942065239537E-12</v>
      </c>
    </row>
    <row r="226" spans="1:9" ht="15.75">
      <c r="A226" s="7">
        <v>218</v>
      </c>
      <c r="B226" s="6">
        <v>38638</v>
      </c>
      <c r="C226" s="1">
        <v>297.44</v>
      </c>
      <c r="E226">
        <f t="shared" si="15"/>
        <v>-0.011798068034492877</v>
      </c>
      <c r="F226" s="12">
        <f t="shared" si="16"/>
        <v>0.00013919440934652262</v>
      </c>
      <c r="G226" s="11">
        <f t="shared" si="17"/>
        <v>0.0019646365422396855</v>
      </c>
      <c r="H226" s="11">
        <f t="shared" si="19"/>
        <v>8.318084638813313E-08</v>
      </c>
      <c r="I226" s="20">
        <f t="shared" si="18"/>
        <v>1.157830878194002E-11</v>
      </c>
    </row>
    <row r="227" spans="1:9" ht="15.75">
      <c r="A227" s="7">
        <v>219</v>
      </c>
      <c r="B227" s="6">
        <v>38637</v>
      </c>
      <c r="C227" s="1">
        <v>300.97</v>
      </c>
      <c r="E227">
        <f t="shared" si="15"/>
        <v>-0.01690125394374009</v>
      </c>
      <c r="F227" s="12">
        <f t="shared" si="16"/>
        <v>0.00028565238487079</v>
      </c>
      <c r="G227" s="11">
        <f t="shared" si="17"/>
        <v>0.0019646365422396855</v>
      </c>
      <c r="H227" s="11">
        <f t="shared" si="19"/>
        <v>7.818999560484514E-08</v>
      </c>
      <c r="I227" s="20">
        <f t="shared" si="18"/>
        <v>2.23351587175606E-11</v>
      </c>
    </row>
    <row r="228" spans="1:9" ht="15.75">
      <c r="A228" s="7">
        <v>220</v>
      </c>
      <c r="B228" s="6">
        <v>38636</v>
      </c>
      <c r="C228" s="1">
        <v>306.1</v>
      </c>
      <c r="E228">
        <f t="shared" si="15"/>
        <v>-0.014755030558335836</v>
      </c>
      <c r="F228" s="12">
        <f t="shared" si="16"/>
        <v>0.00021771092677742434</v>
      </c>
      <c r="G228" s="11">
        <f t="shared" si="17"/>
        <v>0.0019646365422396855</v>
      </c>
      <c r="H228" s="11">
        <f t="shared" si="19"/>
        <v>7.349859586855443E-08</v>
      </c>
      <c r="I228" s="20">
        <f t="shared" si="18"/>
        <v>1.6001447423382355E-11</v>
      </c>
    </row>
    <row r="229" spans="1:9" ht="15.75">
      <c r="A229" s="7">
        <v>221</v>
      </c>
      <c r="B229" s="6">
        <v>38635</v>
      </c>
      <c r="C229" s="1">
        <v>310.65</v>
      </c>
      <c r="E229">
        <f t="shared" si="15"/>
        <v>-0.0075043646382849435</v>
      </c>
      <c r="F229" s="12">
        <f t="shared" si="16"/>
        <v>5.631548862434151E-05</v>
      </c>
      <c r="G229" s="11">
        <f t="shared" si="17"/>
        <v>0.0019646365422396855</v>
      </c>
      <c r="H229" s="11">
        <f t="shared" si="19"/>
        <v>6.908868011644116E-08</v>
      </c>
      <c r="I229" s="20">
        <f t="shared" si="18"/>
        <v>3.8907627791682114E-12</v>
      </c>
    </row>
    <row r="230" spans="1:9" ht="15.75">
      <c r="A230" s="7">
        <v>222</v>
      </c>
      <c r="B230" s="6">
        <v>38632</v>
      </c>
      <c r="C230" s="1">
        <v>312.99</v>
      </c>
      <c r="E230">
        <f t="shared" si="15"/>
        <v>0.0007670918009670968</v>
      </c>
      <c r="F230" s="12">
        <f t="shared" si="16"/>
        <v>5.884298311109441E-07</v>
      </c>
      <c r="G230" s="11">
        <f t="shared" si="17"/>
        <v>0.0019646365422396855</v>
      </c>
      <c r="H230" s="11">
        <f t="shared" si="19"/>
        <v>6.494335930945469E-08</v>
      </c>
      <c r="I230" s="20">
        <f t="shared" si="18"/>
        <v>3.821460995023978E-14</v>
      </c>
    </row>
    <row r="231" spans="1:9" ht="15.75">
      <c r="A231" s="7">
        <v>223</v>
      </c>
      <c r="B231" s="6">
        <v>38631</v>
      </c>
      <c r="C231" s="1">
        <v>312.75</v>
      </c>
      <c r="E231">
        <f t="shared" si="15"/>
        <v>0.006544148078123514</v>
      </c>
      <c r="F231" s="12">
        <f t="shared" si="16"/>
        <v>4.2825874068407683E-05</v>
      </c>
      <c r="G231" s="11">
        <f t="shared" si="17"/>
        <v>0.0019646365422396855</v>
      </c>
      <c r="H231" s="11">
        <f t="shared" si="19"/>
        <v>6.104675775088741E-08</v>
      </c>
      <c r="I231" s="20">
        <f t="shared" si="18"/>
        <v>2.614380759724095E-12</v>
      </c>
    </row>
    <row r="232" spans="1:9" ht="15.75">
      <c r="A232" s="7">
        <v>224</v>
      </c>
      <c r="B232" s="6">
        <v>38630</v>
      </c>
      <c r="C232" s="1">
        <v>310.71</v>
      </c>
      <c r="E232">
        <f t="shared" si="15"/>
        <v>-0.0009329109103369886</v>
      </c>
      <c r="F232" s="12">
        <f t="shared" si="16"/>
        <v>8.703227666257888E-07</v>
      </c>
      <c r="G232" s="11">
        <f t="shared" si="17"/>
        <v>0.0019646365422396855</v>
      </c>
      <c r="H232" s="11">
        <f t="shared" si="19"/>
        <v>5.7383952285834164E-08</v>
      </c>
      <c r="I232" s="20">
        <f t="shared" si="18"/>
        <v>4.994256011332945E-14</v>
      </c>
    </row>
    <row r="233" spans="1:9" ht="15.75">
      <c r="A233" s="7">
        <v>225</v>
      </c>
      <c r="B233" s="6">
        <v>38629</v>
      </c>
      <c r="C233" s="1">
        <v>311</v>
      </c>
      <c r="E233">
        <f t="shared" si="15"/>
        <v>-0.02439455233293113</v>
      </c>
      <c r="F233" s="12">
        <f t="shared" si="16"/>
        <v>0.0005950941835241156</v>
      </c>
      <c r="G233" s="11">
        <f t="shared" si="17"/>
        <v>0.0019646365422396855</v>
      </c>
      <c r="H233" s="11">
        <f t="shared" si="19"/>
        <v>5.394091514868411E-08</v>
      </c>
      <c r="I233" s="20">
        <f t="shared" si="18"/>
        <v>3.209992485894977E-11</v>
      </c>
    </row>
    <row r="234" spans="1:9" ht="15.75">
      <c r="A234" s="7">
        <v>226</v>
      </c>
      <c r="B234" s="6">
        <v>38628</v>
      </c>
      <c r="C234" s="1">
        <v>318.68</v>
      </c>
      <c r="E234">
        <f t="shared" si="15"/>
        <v>0.006990613221328294</v>
      </c>
      <c r="F234" s="12">
        <f t="shared" si="16"/>
        <v>4.886867321020994E-05</v>
      </c>
      <c r="G234" s="11">
        <f t="shared" si="17"/>
        <v>0.0019646365422396855</v>
      </c>
      <c r="H234" s="11">
        <f t="shared" si="19"/>
        <v>5.070446023976306E-08</v>
      </c>
      <c r="I234" s="20">
        <f t="shared" si="18"/>
        <v>2.477859697757064E-12</v>
      </c>
    </row>
    <row r="235" spans="1:9" ht="15.75">
      <c r="A235" s="7">
        <v>227</v>
      </c>
      <c r="B235" s="6">
        <v>38625</v>
      </c>
      <c r="C235" s="1">
        <v>316.46</v>
      </c>
      <c r="E235">
        <f t="shared" si="15"/>
        <v>0.021851112178517575</v>
      </c>
      <c r="F235" s="12">
        <f t="shared" si="16"/>
        <v>0.00047747110343815906</v>
      </c>
      <c r="G235" s="11">
        <f t="shared" si="17"/>
        <v>0.0019646365422396855</v>
      </c>
      <c r="H235" s="11">
        <f t="shared" si="19"/>
        <v>4.766219262537728E-08</v>
      </c>
      <c r="I235" s="20">
        <f t="shared" si="18"/>
        <v>2.2757319705120976E-11</v>
      </c>
    </row>
    <row r="236" spans="1:9" ht="15.75">
      <c r="A236" s="7">
        <v>228</v>
      </c>
      <c r="B236" s="6">
        <v>38624</v>
      </c>
      <c r="C236" s="1">
        <v>309.62</v>
      </c>
      <c r="E236">
        <f t="shared" si="15"/>
        <v>0.011760637159938699</v>
      </c>
      <c r="F236" s="12">
        <f t="shared" si="16"/>
        <v>0.00013831258640773097</v>
      </c>
      <c r="G236" s="11">
        <f t="shared" si="17"/>
        <v>0.0019646365422396855</v>
      </c>
      <c r="H236" s="11">
        <f t="shared" si="19"/>
        <v>4.4802461067854636E-08</v>
      </c>
      <c r="I236" s="20">
        <f t="shared" si="18"/>
        <v>6.196744267726647E-12</v>
      </c>
    </row>
    <row r="237" spans="1:9" ht="15.75">
      <c r="A237" s="7">
        <v>229</v>
      </c>
      <c r="B237" s="6">
        <v>38623</v>
      </c>
      <c r="C237" s="1">
        <v>306</v>
      </c>
      <c r="E237">
        <f t="shared" si="15"/>
        <v>-0.025616782894680147</v>
      </c>
      <c r="F237" s="12">
        <f t="shared" si="16"/>
        <v>0.0006562195658731774</v>
      </c>
      <c r="G237" s="11">
        <f t="shared" si="17"/>
        <v>0.0019646365422396855</v>
      </c>
      <c r="H237" s="11">
        <f t="shared" si="19"/>
        <v>4.211431340378336E-08</v>
      </c>
      <c r="I237" s="20">
        <f t="shared" si="18"/>
        <v>2.7636236458877653E-11</v>
      </c>
    </row>
    <row r="238" spans="1:9" ht="15.75">
      <c r="A238" s="7">
        <v>230</v>
      </c>
      <c r="B238" s="6">
        <v>38622</v>
      </c>
      <c r="C238" s="1">
        <v>313.94</v>
      </c>
      <c r="E238">
        <f t="shared" si="15"/>
        <v>-0.0010824234605598458</v>
      </c>
      <c r="F238" s="12">
        <f t="shared" si="16"/>
        <v>1.171640547970352E-06</v>
      </c>
      <c r="G238" s="11">
        <f t="shared" si="17"/>
        <v>0.0019646365422396855</v>
      </c>
      <c r="H238" s="11">
        <f t="shared" si="19"/>
        <v>3.958745459955635E-08</v>
      </c>
      <c r="I238" s="20">
        <f t="shared" si="18"/>
        <v>4.638226699977564E-14</v>
      </c>
    </row>
    <row r="239" spans="1:9" ht="15.75">
      <c r="A239" s="7">
        <v>231</v>
      </c>
      <c r="B239" s="6">
        <v>38621</v>
      </c>
      <c r="C239" s="1">
        <v>314.28</v>
      </c>
      <c r="E239">
        <f t="shared" si="15"/>
        <v>-0.0034305350967893597</v>
      </c>
      <c r="F239" s="12">
        <f t="shared" si="16"/>
        <v>1.1768571050303581E-05</v>
      </c>
      <c r="G239" s="11">
        <f t="shared" si="17"/>
        <v>0.0019646365422396855</v>
      </c>
      <c r="H239" s="11">
        <f t="shared" si="19"/>
        <v>3.721220732358297E-08</v>
      </c>
      <c r="I239" s="20">
        <f t="shared" si="18"/>
        <v>4.3793450582621343E-13</v>
      </c>
    </row>
    <row r="240" spans="1:9" ht="15.75">
      <c r="A240" s="7">
        <v>232</v>
      </c>
      <c r="B240" s="6">
        <v>38618</v>
      </c>
      <c r="C240" s="1">
        <v>315.36</v>
      </c>
      <c r="E240">
        <f t="shared" si="15"/>
        <v>0.012732927759102775</v>
      </c>
      <c r="F240" s="12">
        <f t="shared" si="16"/>
        <v>0.00016212744931853003</v>
      </c>
      <c r="G240" s="11">
        <f t="shared" si="17"/>
        <v>0.0019646365422396855</v>
      </c>
      <c r="H240" s="11">
        <f t="shared" si="19"/>
        <v>3.497947488416799E-08</v>
      </c>
      <c r="I240" s="20">
        <f t="shared" si="18"/>
        <v>5.671133041471739E-12</v>
      </c>
    </row>
    <row r="241" spans="1:9" ht="15.75">
      <c r="A241" s="7">
        <v>233</v>
      </c>
      <c r="B241" s="6">
        <v>38617</v>
      </c>
      <c r="C241" s="1">
        <v>311.37</v>
      </c>
      <c r="E241">
        <f t="shared" si="15"/>
        <v>-0.0017007079684501986</v>
      </c>
      <c r="F241" s="12">
        <f t="shared" si="16"/>
        <v>2.8924075939500016E-06</v>
      </c>
      <c r="G241" s="11">
        <f t="shared" si="17"/>
        <v>0.0019646365422396855</v>
      </c>
      <c r="H241" s="11">
        <f t="shared" si="19"/>
        <v>3.288070639111791E-08</v>
      </c>
      <c r="I241" s="20">
        <f t="shared" si="18"/>
        <v>9.510440486010978E-14</v>
      </c>
    </row>
    <row r="242" spans="1:9" ht="15.75">
      <c r="A242" s="7">
        <v>234</v>
      </c>
      <c r="B242" s="6">
        <v>38616</v>
      </c>
      <c r="C242" s="1">
        <v>311.9</v>
      </c>
      <c r="E242">
        <f t="shared" si="15"/>
        <v>0.012875091133406198</v>
      </c>
      <c r="F242" s="12">
        <f t="shared" si="16"/>
        <v>0.0001657679716935149</v>
      </c>
      <c r="G242" s="11">
        <f t="shared" si="17"/>
        <v>0.0019646365422396855</v>
      </c>
      <c r="H242" s="11">
        <f t="shared" si="19"/>
        <v>3.090786400765083E-08</v>
      </c>
      <c r="I242" s="20">
        <f t="shared" si="18"/>
        <v>5.123533925927271E-12</v>
      </c>
    </row>
    <row r="243" spans="1:9" ht="15.75">
      <c r="A243" s="7">
        <v>235</v>
      </c>
      <c r="B243" s="6">
        <v>38615</v>
      </c>
      <c r="C243" s="1">
        <v>307.91</v>
      </c>
      <c r="E243">
        <f t="shared" si="15"/>
        <v>0.013470859252798442</v>
      </c>
      <c r="F243" s="12">
        <f t="shared" si="16"/>
        <v>0.0001814640490087054</v>
      </c>
      <c r="G243" s="11">
        <f t="shared" si="17"/>
        <v>0.0019646365422396855</v>
      </c>
      <c r="H243" s="11">
        <f t="shared" si="19"/>
        <v>2.9053392167191778E-08</v>
      </c>
      <c r="I243" s="20">
        <f t="shared" si="18"/>
        <v>5.272146180096427E-12</v>
      </c>
    </row>
    <row r="244" spans="1:9" ht="15.75">
      <c r="A244" s="7">
        <v>236</v>
      </c>
      <c r="B244" s="6">
        <v>38614</v>
      </c>
      <c r="C244" s="1">
        <v>303.79</v>
      </c>
      <c r="E244">
        <f t="shared" si="15"/>
        <v>0.011887754028191387</v>
      </c>
      <c r="F244" s="12">
        <f t="shared" si="16"/>
        <v>0.00014131869583478056</v>
      </c>
      <c r="G244" s="11">
        <f t="shared" si="17"/>
        <v>0.0019646365422396855</v>
      </c>
      <c r="H244" s="11">
        <f t="shared" si="19"/>
        <v>2.731018863716027E-08</v>
      </c>
      <c r="I244" s="20">
        <f t="shared" si="18"/>
        <v>3.859440241205333E-12</v>
      </c>
    </row>
    <row r="245" spans="1:9" ht="15.75">
      <c r="A245" s="7">
        <v>237</v>
      </c>
      <c r="B245" s="6">
        <v>38611</v>
      </c>
      <c r="C245" s="1">
        <v>300.2</v>
      </c>
      <c r="E245">
        <f t="shared" si="15"/>
        <v>-0.008028973824063163</v>
      </c>
      <c r="F245" s="12">
        <f t="shared" si="16"/>
        <v>6.446442066749145E-05</v>
      </c>
      <c r="G245" s="11">
        <f t="shared" si="17"/>
        <v>0.0019646365422396855</v>
      </c>
      <c r="H245" s="11">
        <f t="shared" si="19"/>
        <v>2.5671577318930653E-08</v>
      </c>
      <c r="I245" s="20">
        <f t="shared" si="18"/>
        <v>1.654903359485578E-12</v>
      </c>
    </row>
    <row r="246" spans="1:9" ht="15.75">
      <c r="A246" s="7">
        <v>238</v>
      </c>
      <c r="B246" s="6">
        <v>38610</v>
      </c>
      <c r="C246" s="1">
        <v>302.62</v>
      </c>
      <c r="E246">
        <f t="shared" si="15"/>
        <v>-0.0012549124859444001</v>
      </c>
      <c r="F246" s="12">
        <f t="shared" si="16"/>
        <v>1.5748053473791541E-06</v>
      </c>
      <c r="G246" s="11">
        <f t="shared" si="17"/>
        <v>0.0019646365422396855</v>
      </c>
      <c r="H246" s="11">
        <f t="shared" si="19"/>
        <v>2.4131282679794812E-08</v>
      </c>
      <c r="I246" s="20">
        <f t="shared" si="18"/>
        <v>3.8002073003258836E-14</v>
      </c>
    </row>
    <row r="247" spans="1:9" ht="15.75">
      <c r="A247" s="7">
        <v>239</v>
      </c>
      <c r="B247" s="6">
        <v>38609</v>
      </c>
      <c r="C247" s="1">
        <v>303</v>
      </c>
      <c r="E247">
        <f t="shared" si="15"/>
        <v>-0.028244214944801144</v>
      </c>
      <c r="F247" s="12">
        <f t="shared" si="16"/>
        <v>0.0007977356778481283</v>
      </c>
      <c r="G247" s="11">
        <f t="shared" si="17"/>
        <v>0.0019646365422396855</v>
      </c>
      <c r="H247" s="11">
        <f t="shared" si="19"/>
        <v>2.2683405719007122E-08</v>
      </c>
      <c r="I247" s="20">
        <f t="shared" si="18"/>
        <v>1.8095362037156257E-11</v>
      </c>
    </row>
    <row r="248" spans="1:9" ht="15.75">
      <c r="A248" s="7">
        <v>240</v>
      </c>
      <c r="B248" s="6">
        <v>38608</v>
      </c>
      <c r="C248" s="1">
        <v>311.68</v>
      </c>
      <c r="E248">
        <f t="shared" si="15"/>
        <v>0.006243784566142006</v>
      </c>
      <c r="F248" s="12">
        <f t="shared" si="16"/>
        <v>3.898484570839312E-05</v>
      </c>
      <c r="G248" s="11">
        <f t="shared" si="17"/>
        <v>0.0019646365422396855</v>
      </c>
      <c r="H248" s="11">
        <f t="shared" si="19"/>
        <v>2.1322401375866694E-08</v>
      </c>
      <c r="I248" s="20">
        <f t="shared" si="18"/>
        <v>8.312505277705922E-13</v>
      </c>
    </row>
    <row r="249" spans="1:9" ht="15.75">
      <c r="A249" s="7">
        <v>241</v>
      </c>
      <c r="B249" s="6">
        <v>38607</v>
      </c>
      <c r="C249" s="1">
        <v>309.74</v>
      </c>
      <c r="E249">
        <f t="shared" si="15"/>
        <v>0.03498870444527859</v>
      </c>
      <c r="F249" s="12">
        <f t="shared" si="16"/>
        <v>0.0012242094387590575</v>
      </c>
      <c r="G249" s="11">
        <f t="shared" si="17"/>
        <v>0.0019646365422396855</v>
      </c>
      <c r="H249" s="11">
        <f t="shared" si="19"/>
        <v>2.0043057293314693E-08</v>
      </c>
      <c r="I249" s="20">
        <f t="shared" si="18"/>
        <v>2.4536899920064413E-11</v>
      </c>
    </row>
    <row r="250" spans="1:9" ht="15.75">
      <c r="A250" s="7">
        <v>242</v>
      </c>
      <c r="B250" s="6">
        <v>38604</v>
      </c>
      <c r="C250" s="1">
        <v>299.09</v>
      </c>
      <c r="E250">
        <f t="shared" si="15"/>
        <v>0.012448014321996648</v>
      </c>
      <c r="F250" s="12">
        <f t="shared" si="16"/>
        <v>0.00015495306056063368</v>
      </c>
      <c r="G250" s="11">
        <f t="shared" si="17"/>
        <v>0.0019646365422396855</v>
      </c>
      <c r="H250" s="11">
        <f t="shared" si="19"/>
        <v>1.884047385571581E-08</v>
      </c>
      <c r="I250" s="20">
        <f t="shared" si="18"/>
        <v>2.9193890863557673E-12</v>
      </c>
    </row>
    <row r="251" spans="1:9" ht="15.75">
      <c r="A251" s="7">
        <v>243</v>
      </c>
      <c r="B251" s="6">
        <v>38603</v>
      </c>
      <c r="C251" s="1">
        <v>295.39</v>
      </c>
      <c r="E251">
        <f t="shared" si="15"/>
        <v>0.0017619358741054862</v>
      </c>
      <c r="F251" s="12">
        <f t="shared" si="16"/>
        <v>3.1044180244598635E-06</v>
      </c>
      <c r="G251" s="11">
        <f t="shared" si="17"/>
        <v>0.0019646365422396855</v>
      </c>
      <c r="H251" s="11">
        <f t="shared" si="19"/>
        <v>1.771004542437286E-08</v>
      </c>
      <c r="I251" s="20">
        <f t="shared" si="18"/>
        <v>5.497938422942604E-14</v>
      </c>
    </row>
    <row r="252" spans="1:9" ht="15.75">
      <c r="A252" s="7">
        <v>244</v>
      </c>
      <c r="B252" s="6">
        <v>38602</v>
      </c>
      <c r="C252" s="1">
        <v>294.87</v>
      </c>
      <c r="E252">
        <f t="shared" si="15"/>
        <v>0.02666916365690308</v>
      </c>
      <c r="F252" s="12">
        <f t="shared" si="16"/>
        <v>0.00071124429015868</v>
      </c>
      <c r="G252" s="11">
        <f t="shared" si="17"/>
        <v>0.0019646365422396855</v>
      </c>
      <c r="H252" s="11">
        <f t="shared" si="19"/>
        <v>1.6647442698910488E-08</v>
      </c>
      <c r="I252" s="20">
        <f t="shared" si="18"/>
        <v>1.184039856534389E-11</v>
      </c>
    </row>
    <row r="253" spans="1:9" ht="15.75">
      <c r="A253" s="7">
        <v>245</v>
      </c>
      <c r="B253" s="6">
        <v>38601</v>
      </c>
      <c r="C253" s="1">
        <v>287.11</v>
      </c>
      <c r="E253">
        <f t="shared" si="15"/>
        <v>-0.0046563431131538295</v>
      </c>
      <c r="F253" s="12">
        <f t="shared" si="16"/>
        <v>2.1681531187415097E-05</v>
      </c>
      <c r="G253" s="11">
        <f t="shared" si="17"/>
        <v>0.0019646365422396855</v>
      </c>
      <c r="H253" s="11">
        <f t="shared" si="19"/>
        <v>1.564859613697586E-08</v>
      </c>
      <c r="I253" s="20">
        <f t="shared" si="18"/>
        <v>3.392855251831055E-13</v>
      </c>
    </row>
    <row r="254" spans="1:9" ht="15.75">
      <c r="A254" s="7">
        <v>246</v>
      </c>
      <c r="B254" s="6">
        <v>38597</v>
      </c>
      <c r="C254" s="1">
        <v>288.45</v>
      </c>
      <c r="E254">
        <f t="shared" si="15"/>
        <v>0.007656205834448963</v>
      </c>
      <c r="F254" s="12">
        <f t="shared" si="16"/>
        <v>5.861748777945035E-05</v>
      </c>
      <c r="G254" s="11">
        <f t="shared" si="17"/>
        <v>0.0019646365422396855</v>
      </c>
      <c r="H254" s="11">
        <f t="shared" si="19"/>
        <v>1.4709680368757307E-08</v>
      </c>
      <c r="I254" s="20">
        <f t="shared" si="18"/>
        <v>8.622445092552521E-13</v>
      </c>
    </row>
    <row r="255" spans="1:9" ht="15.75">
      <c r="A255" s="7">
        <v>247</v>
      </c>
      <c r="B255" s="6">
        <v>38596</v>
      </c>
      <c r="C255" s="1">
        <v>286.25</v>
      </c>
      <c r="E255">
        <f t="shared" si="15"/>
        <v>0.0008737440485967712</v>
      </c>
      <c r="F255" s="12">
        <f t="shared" si="16"/>
        <v>7.634286624582769E-07</v>
      </c>
      <c r="G255" s="11">
        <f t="shared" si="17"/>
        <v>0.0019646365422396855</v>
      </c>
      <c r="H255" s="11">
        <f t="shared" si="19"/>
        <v>1.3827099546631868E-08</v>
      </c>
      <c r="I255" s="20">
        <f t="shared" si="18"/>
        <v>1.0556004112562613E-14</v>
      </c>
    </row>
    <row r="256" spans="1:9" ht="15.75">
      <c r="A256" s="7">
        <v>248</v>
      </c>
      <c r="B256" s="6">
        <v>38595</v>
      </c>
      <c r="C256" s="1">
        <v>286</v>
      </c>
      <c r="E256">
        <f t="shared" si="15"/>
        <v>-0.004430729246783332</v>
      </c>
      <c r="F256" s="12">
        <f t="shared" si="16"/>
        <v>1.9631361658301192E-05</v>
      </c>
      <c r="G256" s="11">
        <f t="shared" si="17"/>
        <v>0.0019646365422396855</v>
      </c>
      <c r="H256" s="11">
        <f t="shared" si="19"/>
        <v>1.2997473573833955E-08</v>
      </c>
      <c r="I256" s="20">
        <f t="shared" si="18"/>
        <v>2.551581043721469E-13</v>
      </c>
    </row>
    <row r="257" spans="1:9" ht="15.75">
      <c r="A257" s="7">
        <v>249</v>
      </c>
      <c r="B257" s="6">
        <v>38594</v>
      </c>
      <c r="C257" s="1">
        <v>287.27</v>
      </c>
      <c r="E257">
        <f t="shared" si="15"/>
        <v>-0.004099220636262437</v>
      </c>
      <c r="F257" s="12">
        <f t="shared" si="16"/>
        <v>1.6803609824759817E-05</v>
      </c>
      <c r="G257" s="11">
        <f t="shared" si="17"/>
        <v>0.0019646365422396855</v>
      </c>
      <c r="H257" s="11">
        <f t="shared" si="19"/>
        <v>1.2217625159403918E-08</v>
      </c>
      <c r="I257" s="20">
        <f t="shared" si="18"/>
        <v>2.053002061637924E-13</v>
      </c>
    </row>
    <row r="258" spans="1:9" ht="15.75">
      <c r="A258" s="7">
        <v>250</v>
      </c>
      <c r="B258" s="6">
        <v>38593</v>
      </c>
      <c r="C258" s="1">
        <v>288.45</v>
      </c>
      <c r="E258">
        <f t="shared" si="15"/>
        <v>0.017027490393486572</v>
      </c>
      <c r="F258" s="12">
        <f t="shared" si="16"/>
        <v>0.0002899354291002775</v>
      </c>
      <c r="G258" s="11">
        <f t="shared" si="17"/>
        <v>0.0019646365422396855</v>
      </c>
      <c r="H258" s="11">
        <f t="shared" si="19"/>
        <v>1.1484567649839683E-08</v>
      </c>
      <c r="I258" s="20">
        <f t="shared" si="18"/>
        <v>3.329783049587434E-12</v>
      </c>
    </row>
    <row r="259" spans="1:9" ht="15.75">
      <c r="A259" s="7">
        <v>251</v>
      </c>
      <c r="B259" s="6">
        <v>38590</v>
      </c>
      <c r="C259" s="1">
        <v>283.58</v>
      </c>
      <c r="E259">
        <f t="shared" si="15"/>
        <v>0.003497186389249093</v>
      </c>
      <c r="F259" s="12">
        <f t="shared" si="16"/>
        <v>1.2230312641149107E-05</v>
      </c>
      <c r="G259" s="11">
        <f t="shared" si="17"/>
        <v>0.0019646365422396855</v>
      </c>
      <c r="H259" s="11">
        <f t="shared" si="19"/>
        <v>1.0795493590849301E-08</v>
      </c>
      <c r="I259" s="20">
        <f t="shared" si="18"/>
        <v>1.320322617316084E-13</v>
      </c>
    </row>
    <row r="260" spans="1:9" ht="15.75">
      <c r="A260" s="7">
        <v>252</v>
      </c>
      <c r="B260" s="6">
        <v>38589</v>
      </c>
      <c r="C260" s="1">
        <v>282.59</v>
      </c>
      <c r="E260">
        <f t="shared" si="15"/>
        <v>7.07764173271689E-05</v>
      </c>
      <c r="F260" s="12">
        <f t="shared" si="16"/>
        <v>5.009301249669575E-09</v>
      </c>
      <c r="G260" s="11">
        <f t="shared" si="17"/>
        <v>0.0019646365422396855</v>
      </c>
      <c r="H260" s="11">
        <f t="shared" si="19"/>
        <v>1.0147763975398343E-08</v>
      </c>
      <c r="I260" s="20">
        <f t="shared" si="18"/>
        <v>5.083320676331482E-17</v>
      </c>
    </row>
    <row r="261" spans="1:9" ht="15.75">
      <c r="A261" s="7">
        <v>253</v>
      </c>
      <c r="B261" s="6">
        <v>38588</v>
      </c>
      <c r="C261" s="1">
        <v>282.57</v>
      </c>
      <c r="E261">
        <f t="shared" si="15"/>
        <v>0.010637830459853009</v>
      </c>
      <c r="F261" s="12">
        <f t="shared" si="16"/>
        <v>0.00011316343689257648</v>
      </c>
      <c r="G261" s="11">
        <f t="shared" si="17"/>
        <v>0.0019646365422396855</v>
      </c>
      <c r="H261" s="11">
        <f t="shared" si="19"/>
        <v>9.538898136874442E-09</v>
      </c>
      <c r="I261" s="20">
        <f t="shared" si="18"/>
        <v>1.0794544973369063E-12</v>
      </c>
    </row>
    <row r="262" spans="1:9" ht="15.75">
      <c r="A262" s="7">
        <v>254</v>
      </c>
      <c r="B262" s="6">
        <v>38587</v>
      </c>
      <c r="C262" s="1">
        <v>279.58</v>
      </c>
      <c r="E262">
        <f t="shared" si="15"/>
        <v>0.020123874970522804</v>
      </c>
      <c r="F262" s="12">
        <f t="shared" si="16"/>
        <v>0.00040497034382923423</v>
      </c>
      <c r="G262" s="11">
        <f t="shared" si="17"/>
        <v>0.0019646365422396855</v>
      </c>
      <c r="H262" s="11">
        <f t="shared" si="19"/>
        <v>8.966564248661975E-09</v>
      </c>
      <c r="I262" s="20">
        <f t="shared" si="18"/>
        <v>3.6311926067475593E-12</v>
      </c>
    </row>
    <row r="263" spans="1:9" ht="15.75">
      <c r="A263" s="7">
        <v>255</v>
      </c>
      <c r="B263" s="6">
        <v>38586</v>
      </c>
      <c r="C263" s="1">
        <v>274.01</v>
      </c>
      <c r="E263">
        <f t="shared" si="15"/>
        <v>-0.021625001096790084</v>
      </c>
      <c r="F263" s="12">
        <f t="shared" si="16"/>
        <v>0.00046764067243617235</v>
      </c>
      <c r="G263" s="11">
        <f t="shared" si="17"/>
        <v>0.0019646365422396855</v>
      </c>
      <c r="H263" s="11">
        <f t="shared" si="19"/>
        <v>8.428570393742256E-09</v>
      </c>
      <c r="I263" s="20">
        <f t="shared" si="18"/>
        <v>3.9415423266052424E-12</v>
      </c>
    </row>
    <row r="264" spans="1:9" ht="15.75">
      <c r="A264" s="7">
        <v>256</v>
      </c>
      <c r="B264" s="6">
        <v>38583</v>
      </c>
      <c r="C264" s="1">
        <v>280</v>
      </c>
      <c r="E264">
        <f t="shared" si="15"/>
        <v>3.5714923484549625E-05</v>
      </c>
      <c r="F264" s="12">
        <f t="shared" si="16"/>
        <v>1.2755557595072343E-09</v>
      </c>
      <c r="G264" s="11">
        <f t="shared" si="17"/>
        <v>0.0019646365422396855</v>
      </c>
      <c r="H264" s="11">
        <f t="shared" si="19"/>
        <v>7.92285617011772E-09</v>
      </c>
      <c r="I264" s="20">
        <f t="shared" si="18"/>
        <v>1.0106044819541085E-17</v>
      </c>
    </row>
    <row r="265" spans="1:9" ht="15.75">
      <c r="A265" s="7">
        <v>257</v>
      </c>
      <c r="B265" s="6">
        <v>38582</v>
      </c>
      <c r="C265" s="1">
        <v>279.99</v>
      </c>
      <c r="E265">
        <f aca="true" t="shared" si="20" ref="E265:E328">LN(C265/C266)</f>
        <v>-0.018086107672861316</v>
      </c>
      <c r="F265" s="12">
        <f aca="true" t="shared" si="21" ref="F265:F328">E265^2</f>
        <v>0.000327107290754333</v>
      </c>
      <c r="G265" s="11">
        <f aca="true" t="shared" si="22" ref="G265:G328">1/509</f>
        <v>0.0019646365422396855</v>
      </c>
      <c r="H265" s="11">
        <f t="shared" si="19"/>
        <v>7.447484799910656E-09</v>
      </c>
      <c r="I265" s="20">
        <f aca="true" t="shared" si="23" ref="I265:I328">H265*F265</f>
        <v>2.43612657583285E-12</v>
      </c>
    </row>
    <row r="266" spans="1:9" ht="15.75">
      <c r="A266" s="7">
        <v>258</v>
      </c>
      <c r="B266" s="6">
        <v>38581</v>
      </c>
      <c r="C266" s="1">
        <v>285.1</v>
      </c>
      <c r="E266">
        <f t="shared" si="20"/>
        <v>-0.001927289251845023</v>
      </c>
      <c r="F266" s="12">
        <f t="shared" si="21"/>
        <v>3.714443860277348E-06</v>
      </c>
      <c r="G266" s="11">
        <f t="shared" si="22"/>
        <v>0.0019646365422396855</v>
      </c>
      <c r="H266" s="11">
        <f aca="true" t="shared" si="24" ref="H266:H329">H265*$H$2</f>
        <v>7.000635711916016E-09</v>
      </c>
      <c r="I266" s="20">
        <f t="shared" si="23"/>
        <v>2.6003468338164788E-14</v>
      </c>
    </row>
    <row r="267" spans="1:9" ht="15.75">
      <c r="A267" s="7">
        <v>259</v>
      </c>
      <c r="B267" s="6">
        <v>38580</v>
      </c>
      <c r="C267" s="1">
        <v>285.65</v>
      </c>
      <c r="E267">
        <f t="shared" si="20"/>
        <v>0.005793047009265521</v>
      </c>
      <c r="F267" s="12">
        <f t="shared" si="21"/>
        <v>3.355939365156019E-05</v>
      </c>
      <c r="G267" s="11">
        <f t="shared" si="22"/>
        <v>0.0019646365422396855</v>
      </c>
      <c r="H267" s="11">
        <f t="shared" si="24"/>
        <v>6.580597569201055E-09</v>
      </c>
      <c r="I267" s="20">
        <f t="shared" si="23"/>
        <v>2.208408642873183E-13</v>
      </c>
    </row>
    <row r="268" spans="1:9" ht="15.75">
      <c r="A268" s="7">
        <v>260</v>
      </c>
      <c r="B268" s="6">
        <v>38579</v>
      </c>
      <c r="C268" s="1">
        <v>284</v>
      </c>
      <c r="E268">
        <f t="shared" si="20"/>
        <v>-0.019940701165919315</v>
      </c>
      <c r="F268" s="12">
        <f t="shared" si="21"/>
        <v>0.0003976315629884959</v>
      </c>
      <c r="G268" s="11">
        <f t="shared" si="22"/>
        <v>0.0019646365422396855</v>
      </c>
      <c r="H268" s="11">
        <f t="shared" si="24"/>
        <v>6.185761715048991E-09</v>
      </c>
      <c r="I268" s="20">
        <f t="shared" si="23"/>
        <v>2.4596540990293293E-12</v>
      </c>
    </row>
    <row r="269" spans="1:9" ht="15.75">
      <c r="A269" s="7">
        <v>261</v>
      </c>
      <c r="B269" s="6">
        <v>38576</v>
      </c>
      <c r="C269" s="1">
        <v>289.72</v>
      </c>
      <c r="E269">
        <f t="shared" si="20"/>
        <v>0.01976466032398956</v>
      </c>
      <c r="F269" s="12">
        <f t="shared" si="21"/>
        <v>0.0003906417977226871</v>
      </c>
      <c r="G269" s="11">
        <f t="shared" si="22"/>
        <v>0.0019646365422396855</v>
      </c>
      <c r="H269" s="11">
        <f t="shared" si="24"/>
        <v>5.8146160121460516E-09</v>
      </c>
      <c r="I269" s="20">
        <f t="shared" si="23"/>
        <v>2.2714320520518556E-12</v>
      </c>
    </row>
    <row r="270" spans="1:9" ht="15.75">
      <c r="A270" s="7">
        <v>262</v>
      </c>
      <c r="B270" s="6">
        <v>38575</v>
      </c>
      <c r="C270" s="1">
        <v>284.05</v>
      </c>
      <c r="E270">
        <f t="shared" si="20"/>
        <v>-0.005722024283057067</v>
      </c>
      <c r="F270" s="12">
        <f t="shared" si="21"/>
        <v>3.2741561895894746E-05</v>
      </c>
      <c r="G270" s="11">
        <f t="shared" si="22"/>
        <v>0.0019646365422396855</v>
      </c>
      <c r="H270" s="11">
        <f t="shared" si="24"/>
        <v>5.465739051417288E-09</v>
      </c>
      <c r="I270" s="20">
        <f t="shared" si="23"/>
        <v>1.7895683345878818E-13</v>
      </c>
    </row>
    <row r="271" spans="1:9" ht="15.75">
      <c r="A271" s="7">
        <v>263</v>
      </c>
      <c r="B271" s="6">
        <v>38574</v>
      </c>
      <c r="C271" s="1">
        <v>285.68</v>
      </c>
      <c r="E271">
        <f t="shared" si="20"/>
        <v>-0.02040781089729588</v>
      </c>
      <c r="F271" s="12">
        <f t="shared" si="21"/>
        <v>0.0004164787456197884</v>
      </c>
      <c r="G271" s="11">
        <f t="shared" si="22"/>
        <v>0.0019646365422396855</v>
      </c>
      <c r="H271" s="11">
        <f t="shared" si="24"/>
        <v>5.137794708332251E-09</v>
      </c>
      <c r="I271" s="20">
        <f t="shared" si="23"/>
        <v>2.1397822953782028E-12</v>
      </c>
    </row>
    <row r="272" spans="1:9" ht="15.75">
      <c r="A272" s="7">
        <v>264</v>
      </c>
      <c r="B272" s="6">
        <v>38573</v>
      </c>
      <c r="C272" s="1">
        <v>291.57</v>
      </c>
      <c r="E272">
        <f t="shared" si="20"/>
        <v>0.001098109303578628</v>
      </c>
      <c r="F272" s="12">
        <f t="shared" si="21"/>
        <v>1.2058440426059395E-06</v>
      </c>
      <c r="G272" s="11">
        <f t="shared" si="22"/>
        <v>0.0019646365422396855</v>
      </c>
      <c r="H272" s="11">
        <f t="shared" si="24"/>
        <v>4.829527025832315E-09</v>
      </c>
      <c r="I272" s="20">
        <f t="shared" si="23"/>
        <v>5.8236563927042786E-15</v>
      </c>
    </row>
    <row r="273" spans="1:9" ht="15.75">
      <c r="A273" s="7">
        <v>265</v>
      </c>
      <c r="B273" s="6">
        <v>38572</v>
      </c>
      <c r="C273" s="1">
        <v>291.25</v>
      </c>
      <c r="E273">
        <f t="shared" si="20"/>
        <v>-0.003769709741769258</v>
      </c>
      <c r="F273" s="12">
        <f t="shared" si="21"/>
        <v>1.4210711537190046E-05</v>
      </c>
      <c r="G273" s="11">
        <f t="shared" si="22"/>
        <v>0.0019646365422396855</v>
      </c>
      <c r="H273" s="11">
        <f t="shared" si="24"/>
        <v>4.539755404282376E-09</v>
      </c>
      <c r="I273" s="20">
        <f t="shared" si="23"/>
        <v>6.451315449965643E-14</v>
      </c>
    </row>
    <row r="274" spans="1:9" ht="15.75">
      <c r="A274" s="7">
        <v>266</v>
      </c>
      <c r="B274" s="6">
        <v>38569</v>
      </c>
      <c r="C274" s="1">
        <v>292.35</v>
      </c>
      <c r="E274">
        <f t="shared" si="20"/>
        <v>-0.018235320912690343</v>
      </c>
      <c r="F274" s="12">
        <f t="shared" si="21"/>
        <v>0.00033252692878880176</v>
      </c>
      <c r="G274" s="11">
        <f t="shared" si="22"/>
        <v>0.0019646365422396855</v>
      </c>
      <c r="H274" s="11">
        <f t="shared" si="24"/>
        <v>4.267370080025434E-09</v>
      </c>
      <c r="I274" s="20">
        <f t="shared" si="23"/>
        <v>1.4190154667160806E-12</v>
      </c>
    </row>
    <row r="275" spans="1:9" ht="15.75">
      <c r="A275" s="7">
        <v>267</v>
      </c>
      <c r="B275" s="6">
        <v>38568</v>
      </c>
      <c r="C275" s="1">
        <v>297.73</v>
      </c>
      <c r="E275">
        <f t="shared" si="20"/>
        <v>0.0014453055303179866</v>
      </c>
      <c r="F275" s="12">
        <f t="shared" si="21"/>
        <v>2.0889080759677565E-06</v>
      </c>
      <c r="G275" s="11">
        <f t="shared" si="22"/>
        <v>0.0019646365422396855</v>
      </c>
      <c r="H275" s="11">
        <f t="shared" si="24"/>
        <v>4.011327875223907E-09</v>
      </c>
      <c r="I275" s="20">
        <f t="shared" si="23"/>
        <v>8.379295193909802E-15</v>
      </c>
    </row>
    <row r="276" spans="1:9" ht="15.75">
      <c r="A276" s="7">
        <v>268</v>
      </c>
      <c r="B276" s="6">
        <v>38567</v>
      </c>
      <c r="C276" s="1">
        <v>297.3</v>
      </c>
      <c r="E276">
        <f t="shared" si="20"/>
        <v>-0.006337093077834248</v>
      </c>
      <c r="F276" s="12">
        <f t="shared" si="21"/>
        <v>4.0158748677134743E-05</v>
      </c>
      <c r="G276" s="11">
        <f t="shared" si="22"/>
        <v>0.0019646365422396855</v>
      </c>
      <c r="H276" s="11">
        <f t="shared" si="24"/>
        <v>3.770648202710472E-09</v>
      </c>
      <c r="I276" s="20">
        <f t="shared" si="23"/>
        <v>1.5142451352253969E-13</v>
      </c>
    </row>
    <row r="277" spans="1:9" ht="15.75">
      <c r="A277" s="7">
        <v>269</v>
      </c>
      <c r="B277" s="6">
        <v>38566</v>
      </c>
      <c r="C277" s="1">
        <v>299.19</v>
      </c>
      <c r="E277">
        <f t="shared" si="20"/>
        <v>0.025661529982581407</v>
      </c>
      <c r="F277" s="12">
        <f t="shared" si="21"/>
        <v>0.0006585141210469246</v>
      </c>
      <c r="G277" s="11">
        <f t="shared" si="22"/>
        <v>0.0019646365422396855</v>
      </c>
      <c r="H277" s="11">
        <f t="shared" si="24"/>
        <v>3.5444093105478436E-09</v>
      </c>
      <c r="I277" s="20">
        <f t="shared" si="23"/>
        <v>2.334043581765949E-12</v>
      </c>
    </row>
    <row r="278" spans="1:9" ht="15.75">
      <c r="A278" s="7">
        <v>270</v>
      </c>
      <c r="B278" s="6">
        <v>38565</v>
      </c>
      <c r="C278" s="1">
        <v>291.61</v>
      </c>
      <c r="E278">
        <f t="shared" si="20"/>
        <v>0.013290493711936259</v>
      </c>
      <c r="F278" s="12">
        <f t="shared" si="21"/>
        <v>0.00017663722310701723</v>
      </c>
      <c r="G278" s="11">
        <f t="shared" si="22"/>
        <v>0.0019646365422396855</v>
      </c>
      <c r="H278" s="11">
        <f t="shared" si="24"/>
        <v>3.331744751914973E-09</v>
      </c>
      <c r="I278" s="20">
        <f t="shared" si="23"/>
        <v>5.885101410796388E-13</v>
      </c>
    </row>
    <row r="279" spans="1:9" ht="15.75">
      <c r="A279" s="7">
        <v>271</v>
      </c>
      <c r="B279" s="6">
        <v>38562</v>
      </c>
      <c r="C279" s="1">
        <v>287.76</v>
      </c>
      <c r="E279">
        <f t="shared" si="20"/>
        <v>-0.01975083988078266</v>
      </c>
      <c r="F279" s="12">
        <f t="shared" si="21"/>
        <v>0.00039009567599631483</v>
      </c>
      <c r="G279" s="11">
        <f t="shared" si="22"/>
        <v>0.0019646365422396855</v>
      </c>
      <c r="H279" s="11">
        <f t="shared" si="24"/>
        <v>3.1318400668000745E-09</v>
      </c>
      <c r="I279" s="20">
        <f t="shared" si="23"/>
        <v>1.221717267970719E-12</v>
      </c>
    </row>
    <row r="280" spans="1:9" ht="15.75">
      <c r="A280" s="7">
        <v>272</v>
      </c>
      <c r="B280" s="6">
        <v>38561</v>
      </c>
      <c r="C280" s="1">
        <v>293.5</v>
      </c>
      <c r="E280">
        <f t="shared" si="20"/>
        <v>-0.011618781519549759</v>
      </c>
      <c r="F280" s="12">
        <f t="shared" si="21"/>
        <v>0.000134996083999031</v>
      </c>
      <c r="G280" s="11">
        <f t="shared" si="22"/>
        <v>0.0019646365422396855</v>
      </c>
      <c r="H280" s="11">
        <f t="shared" si="24"/>
        <v>2.94392966279207E-09</v>
      </c>
      <c r="I280" s="20">
        <f t="shared" si="23"/>
        <v>3.9741897604551727E-13</v>
      </c>
    </row>
    <row r="281" spans="1:9" ht="15.75">
      <c r="A281" s="7">
        <v>273</v>
      </c>
      <c r="B281" s="6">
        <v>38560</v>
      </c>
      <c r="C281" s="1">
        <v>296.93</v>
      </c>
      <c r="E281">
        <f t="shared" si="20"/>
        <v>0.0028329586246527913</v>
      </c>
      <c r="F281" s="12">
        <f t="shared" si="21"/>
        <v>8.025654568994636E-06</v>
      </c>
      <c r="G281" s="11">
        <f t="shared" si="22"/>
        <v>0.0019646365422396855</v>
      </c>
      <c r="H281" s="11">
        <f t="shared" si="24"/>
        <v>2.7672938830245456E-09</v>
      </c>
      <c r="I281" s="20">
        <f t="shared" si="23"/>
        <v>2.220934479604685E-14</v>
      </c>
    </row>
    <row r="282" spans="1:9" ht="15.75">
      <c r="A282" s="7">
        <v>274</v>
      </c>
      <c r="B282" s="6">
        <v>38559</v>
      </c>
      <c r="C282" s="1">
        <v>296.09</v>
      </c>
      <c r="E282">
        <f t="shared" si="20"/>
        <v>0.0008108930403449672</v>
      </c>
      <c r="F282" s="12">
        <f t="shared" si="21"/>
        <v>6.575475228799046E-07</v>
      </c>
      <c r="G282" s="11">
        <f t="shared" si="22"/>
        <v>0.0019646365422396855</v>
      </c>
      <c r="H282" s="11">
        <f t="shared" si="24"/>
        <v>2.6012562500430728E-09</v>
      </c>
      <c r="I282" s="20">
        <f t="shared" si="23"/>
        <v>1.710449603591692E-15</v>
      </c>
    </row>
    <row r="283" spans="1:9" ht="15.75">
      <c r="A283" s="7">
        <v>275</v>
      </c>
      <c r="B283" s="6">
        <v>38558</v>
      </c>
      <c r="C283" s="1">
        <v>295.85</v>
      </c>
      <c r="E283">
        <f t="shared" si="20"/>
        <v>-0.02189807518267474</v>
      </c>
      <c r="F283" s="12">
        <f t="shared" si="21"/>
        <v>0.00047952569670607533</v>
      </c>
      <c r="G283" s="11">
        <f t="shared" si="22"/>
        <v>0.0019646365422396855</v>
      </c>
      <c r="H283" s="11">
        <f t="shared" si="24"/>
        <v>2.4451808750404883E-09</v>
      </c>
      <c r="I283" s="20">
        <f t="shared" si="23"/>
        <v>1.1725270626761612E-12</v>
      </c>
    </row>
    <row r="284" spans="1:9" ht="15.75">
      <c r="A284" s="7">
        <v>276</v>
      </c>
      <c r="B284" s="6">
        <v>38555</v>
      </c>
      <c r="C284" s="1">
        <v>302.4</v>
      </c>
      <c r="E284">
        <f t="shared" si="20"/>
        <v>-0.03745124054168298</v>
      </c>
      <c r="F284" s="12">
        <f t="shared" si="21"/>
        <v>0.001402595418110999</v>
      </c>
      <c r="G284" s="11">
        <f t="shared" si="22"/>
        <v>0.0019646365422396855</v>
      </c>
      <c r="H284" s="11">
        <f t="shared" si="24"/>
        <v>2.298470022538059E-09</v>
      </c>
      <c r="I284" s="20">
        <f t="shared" si="23"/>
        <v>3.2238235222773656E-12</v>
      </c>
    </row>
    <row r="285" spans="1:9" ht="15.75">
      <c r="A285" s="7">
        <v>277</v>
      </c>
      <c r="B285" s="6">
        <v>38554</v>
      </c>
      <c r="C285" s="1">
        <v>313.94</v>
      </c>
      <c r="E285">
        <f t="shared" si="20"/>
        <v>0.006198697037578613</v>
      </c>
      <c r="F285" s="12">
        <f t="shared" si="21"/>
        <v>3.8423844963685874E-05</v>
      </c>
      <c r="G285" s="11">
        <f t="shared" si="22"/>
        <v>0.0019646365422396855</v>
      </c>
      <c r="H285" s="11">
        <f t="shared" si="24"/>
        <v>2.160561821185775E-09</v>
      </c>
      <c r="I285" s="20">
        <f t="shared" si="23"/>
        <v>8.301709245170102E-14</v>
      </c>
    </row>
    <row r="286" spans="1:9" ht="15.75">
      <c r="A286" s="7">
        <v>278</v>
      </c>
      <c r="B286" s="6">
        <v>38553</v>
      </c>
      <c r="C286" s="1">
        <v>312</v>
      </c>
      <c r="E286">
        <f t="shared" si="20"/>
        <v>0.006753523015779924</v>
      </c>
      <c r="F286" s="12">
        <f t="shared" si="21"/>
        <v>4.561007312466916E-05</v>
      </c>
      <c r="G286" s="11">
        <f t="shared" si="22"/>
        <v>0.0019646365422396855</v>
      </c>
      <c r="H286" s="11">
        <f t="shared" si="24"/>
        <v>2.0309281119146284E-09</v>
      </c>
      <c r="I286" s="20">
        <f t="shared" si="23"/>
        <v>9.263077969537248E-14</v>
      </c>
    </row>
    <row r="287" spans="1:9" ht="15.75">
      <c r="A287" s="7">
        <v>279</v>
      </c>
      <c r="B287" s="6">
        <v>38552</v>
      </c>
      <c r="C287" s="1">
        <v>309.9</v>
      </c>
      <c r="E287">
        <f t="shared" si="20"/>
        <v>0.03400170022945293</v>
      </c>
      <c r="F287" s="12">
        <f t="shared" si="21"/>
        <v>0.0011561156184935796</v>
      </c>
      <c r="G287" s="11">
        <f t="shared" si="22"/>
        <v>0.0019646365422396855</v>
      </c>
      <c r="H287" s="11">
        <f t="shared" si="24"/>
        <v>1.9090724251997507E-09</v>
      </c>
      <c r="I287" s="20">
        <f t="shared" si="23"/>
        <v>2.2071084476088476E-12</v>
      </c>
    </row>
    <row r="288" spans="1:9" ht="15.75">
      <c r="A288" s="7">
        <v>280</v>
      </c>
      <c r="B288" s="6">
        <v>38551</v>
      </c>
      <c r="C288" s="1">
        <v>299.54</v>
      </c>
      <c r="E288">
        <f t="shared" si="20"/>
        <v>-0.005493330279130564</v>
      </c>
      <c r="F288" s="12">
        <f t="shared" si="21"/>
        <v>3.0176677555612684E-05</v>
      </c>
      <c r="G288" s="11">
        <f t="shared" si="22"/>
        <v>0.0019646365422396855</v>
      </c>
      <c r="H288" s="11">
        <f t="shared" si="24"/>
        <v>1.7945280796877655E-09</v>
      </c>
      <c r="I288" s="20">
        <f t="shared" si="23"/>
        <v>5.415289522523052E-14</v>
      </c>
    </row>
    <row r="289" spans="1:9" ht="15.75">
      <c r="A289" s="7">
        <v>281</v>
      </c>
      <c r="B289" s="6">
        <v>38548</v>
      </c>
      <c r="C289" s="1">
        <v>301.19</v>
      </c>
      <c r="E289">
        <f t="shared" si="20"/>
        <v>0.0009965453920661338</v>
      </c>
      <c r="F289" s="12">
        <f t="shared" si="21"/>
        <v>9.931027184482443E-07</v>
      </c>
      <c r="G289" s="11">
        <f t="shared" si="22"/>
        <v>0.0019646365422396855</v>
      </c>
      <c r="H289" s="11">
        <f t="shared" si="24"/>
        <v>1.6868563949064995E-09</v>
      </c>
      <c r="I289" s="20">
        <f t="shared" si="23"/>
        <v>1.6752216714134497E-15</v>
      </c>
    </row>
    <row r="290" spans="1:9" ht="15.75">
      <c r="A290" s="7">
        <v>282</v>
      </c>
      <c r="B290" s="6">
        <v>38547</v>
      </c>
      <c r="C290" s="1">
        <v>300.89</v>
      </c>
      <c r="E290">
        <f t="shared" si="20"/>
        <v>0.00676951313806703</v>
      </c>
      <c r="F290" s="12">
        <f t="shared" si="21"/>
        <v>4.582630812646212E-05</v>
      </c>
      <c r="G290" s="11">
        <f t="shared" si="22"/>
        <v>0.0019646365422396855</v>
      </c>
      <c r="H290" s="11">
        <f t="shared" si="24"/>
        <v>1.5856450112121094E-09</v>
      </c>
      <c r="I290" s="20">
        <f t="shared" si="23"/>
        <v>7.266425686299362E-14</v>
      </c>
    </row>
    <row r="291" spans="1:9" ht="15.75">
      <c r="A291" s="7">
        <v>283</v>
      </c>
      <c r="B291" s="6">
        <v>38546</v>
      </c>
      <c r="C291" s="1">
        <v>298.86</v>
      </c>
      <c r="E291">
        <f t="shared" si="20"/>
        <v>0.023975142669497768</v>
      </c>
      <c r="F291" s="12">
        <f t="shared" si="21"/>
        <v>0.0005748074660227726</v>
      </c>
      <c r="G291" s="11">
        <f t="shared" si="22"/>
        <v>0.0019646365422396855</v>
      </c>
      <c r="H291" s="11">
        <f t="shared" si="24"/>
        <v>1.4905063105393827E-09</v>
      </c>
      <c r="I291" s="20">
        <f t="shared" si="23"/>
        <v>8.567541554520943E-13</v>
      </c>
    </row>
    <row r="292" spans="1:9" ht="15.75">
      <c r="A292" s="7">
        <v>284</v>
      </c>
      <c r="B292" s="6">
        <v>38545</v>
      </c>
      <c r="C292" s="1">
        <v>291.78</v>
      </c>
      <c r="E292">
        <f t="shared" si="20"/>
        <v>-0.005366341728119595</v>
      </c>
      <c r="F292" s="12">
        <f t="shared" si="21"/>
        <v>2.8797623542957602E-05</v>
      </c>
      <c r="G292" s="11">
        <f t="shared" si="22"/>
        <v>0.0019646365422396855</v>
      </c>
      <c r="H292" s="11">
        <f t="shared" si="24"/>
        <v>1.4010759319070198E-09</v>
      </c>
      <c r="I292" s="20">
        <f t="shared" si="23"/>
        <v>4.034765724215686E-14</v>
      </c>
    </row>
    <row r="293" spans="1:9" ht="15.75">
      <c r="A293" s="7">
        <v>285</v>
      </c>
      <c r="B293" s="6">
        <v>38544</v>
      </c>
      <c r="C293" s="1">
        <v>293.35</v>
      </c>
      <c r="E293">
        <f t="shared" si="20"/>
        <v>-0.009769744250009184</v>
      </c>
      <c r="F293" s="12">
        <f t="shared" si="21"/>
        <v>9.544790271058751E-05</v>
      </c>
      <c r="G293" s="11">
        <f t="shared" si="22"/>
        <v>0.0019646365422396855</v>
      </c>
      <c r="H293" s="11">
        <f t="shared" si="24"/>
        <v>1.3170113759925985E-09</v>
      </c>
      <c r="I293" s="20">
        <f t="shared" si="23"/>
        <v>1.2570597368447854E-13</v>
      </c>
    </row>
    <row r="294" spans="1:9" ht="15.75">
      <c r="A294" s="7">
        <v>286</v>
      </c>
      <c r="B294" s="6">
        <v>38541</v>
      </c>
      <c r="C294" s="1">
        <v>296.23</v>
      </c>
      <c r="E294">
        <f t="shared" si="20"/>
        <v>0.0023319881463903297</v>
      </c>
      <c r="F294" s="12">
        <f t="shared" si="21"/>
        <v>5.438168714905005E-06</v>
      </c>
      <c r="G294" s="11">
        <f t="shared" si="22"/>
        <v>0.0019646365422396855</v>
      </c>
      <c r="H294" s="11">
        <f t="shared" si="24"/>
        <v>1.2379906934330425E-09</v>
      </c>
      <c r="I294" s="20">
        <f t="shared" si="23"/>
        <v>6.732402258371125E-15</v>
      </c>
    </row>
    <row r="295" spans="1:9" ht="15.75">
      <c r="A295" s="7">
        <v>287</v>
      </c>
      <c r="B295" s="6">
        <v>38540</v>
      </c>
      <c r="C295" s="1">
        <v>295.54</v>
      </c>
      <c r="E295">
        <f t="shared" si="20"/>
        <v>0.013695577403894429</v>
      </c>
      <c r="F295" s="12">
        <f t="shared" si="21"/>
        <v>0.00018756884042606367</v>
      </c>
      <c r="G295" s="11">
        <f t="shared" si="22"/>
        <v>0.0019646365422396855</v>
      </c>
      <c r="H295" s="11">
        <f t="shared" si="24"/>
        <v>1.1637112518270599E-09</v>
      </c>
      <c r="I295" s="20">
        <f t="shared" si="23"/>
        <v>2.1827597009596457E-13</v>
      </c>
    </row>
    <row r="296" spans="1:9" ht="15.75">
      <c r="A296" s="7">
        <v>288</v>
      </c>
      <c r="B296" s="6">
        <v>38539</v>
      </c>
      <c r="C296" s="1">
        <v>291.52</v>
      </c>
      <c r="E296">
        <f t="shared" si="20"/>
        <v>-0.014270630273863773</v>
      </c>
      <c r="F296" s="12">
        <f t="shared" si="21"/>
        <v>0.00020365088841331724</v>
      </c>
      <c r="G296" s="11">
        <f t="shared" si="22"/>
        <v>0.0019646365422396855</v>
      </c>
      <c r="H296" s="11">
        <f t="shared" si="24"/>
        <v>1.0938885767174362E-09</v>
      </c>
      <c r="I296" s="20">
        <f t="shared" si="23"/>
        <v>2.2277138047368502E-13</v>
      </c>
    </row>
    <row r="297" spans="1:9" ht="15.75">
      <c r="A297" s="7">
        <v>289</v>
      </c>
      <c r="B297" s="6">
        <v>38538</v>
      </c>
      <c r="C297" s="1">
        <v>295.71</v>
      </c>
      <c r="E297">
        <f t="shared" si="20"/>
        <v>0.015197239465546809</v>
      </c>
      <c r="F297" s="12">
        <f t="shared" si="21"/>
        <v>0.00023095608737317346</v>
      </c>
      <c r="G297" s="11">
        <f t="shared" si="22"/>
        <v>0.0019646365422396855</v>
      </c>
      <c r="H297" s="11">
        <f t="shared" si="24"/>
        <v>1.02825526211439E-09</v>
      </c>
      <c r="I297" s="20">
        <f t="shared" si="23"/>
        <v>2.374818121588164E-13</v>
      </c>
    </row>
    <row r="298" spans="1:9" ht="15.75">
      <c r="A298" s="7">
        <v>290</v>
      </c>
      <c r="B298" s="6">
        <v>38534</v>
      </c>
      <c r="C298" s="1">
        <v>291.25</v>
      </c>
      <c r="E298">
        <f t="shared" si="20"/>
        <v>-0.009907836430554632</v>
      </c>
      <c r="F298" s="12">
        <f t="shared" si="21"/>
        <v>9.816522273462555E-05</v>
      </c>
      <c r="G298" s="11">
        <f t="shared" si="22"/>
        <v>0.0019646365422396855</v>
      </c>
      <c r="H298" s="11">
        <f t="shared" si="24"/>
        <v>9.665599463875265E-10</v>
      </c>
      <c r="I298" s="20">
        <f t="shared" si="23"/>
        <v>9.488257242349927E-14</v>
      </c>
    </row>
    <row r="299" spans="1:9" ht="15.75">
      <c r="A299" s="7">
        <v>291</v>
      </c>
      <c r="B299" s="6">
        <v>38533</v>
      </c>
      <c r="C299" s="1">
        <v>294.15</v>
      </c>
      <c r="E299">
        <f t="shared" si="20"/>
        <v>0.004873320599513476</v>
      </c>
      <c r="F299" s="12">
        <f t="shared" si="21"/>
        <v>2.374925366564238E-05</v>
      </c>
      <c r="G299" s="11">
        <f t="shared" si="22"/>
        <v>0.0019646365422396855</v>
      </c>
      <c r="H299" s="11">
        <f t="shared" si="24"/>
        <v>9.085663496042749E-10</v>
      </c>
      <c r="I299" s="20">
        <f t="shared" si="23"/>
        <v>2.1577772708818643E-14</v>
      </c>
    </row>
    <row r="300" spans="1:9" ht="15.75">
      <c r="A300" s="7">
        <v>292</v>
      </c>
      <c r="B300" s="6">
        <v>38532</v>
      </c>
      <c r="C300" s="1">
        <v>292.72</v>
      </c>
      <c r="E300">
        <f t="shared" si="20"/>
        <v>-0.031210496663918164</v>
      </c>
      <c r="F300" s="12">
        <f t="shared" si="21"/>
        <v>0.0009740951020084468</v>
      </c>
      <c r="G300" s="11">
        <f t="shared" si="22"/>
        <v>0.0019646365422396855</v>
      </c>
      <c r="H300" s="11">
        <f t="shared" si="24"/>
        <v>8.540523686280184E-10</v>
      </c>
      <c r="I300" s="20">
        <f t="shared" si="23"/>
        <v>8.319282291392652E-13</v>
      </c>
    </row>
    <row r="301" spans="1:9" ht="15.75">
      <c r="A301" s="7">
        <v>293</v>
      </c>
      <c r="B301" s="6">
        <v>38531</v>
      </c>
      <c r="C301" s="1">
        <v>302</v>
      </c>
      <c r="E301">
        <f t="shared" si="20"/>
        <v>-0.0069295773084493495</v>
      </c>
      <c r="F301" s="12">
        <f t="shared" si="21"/>
        <v>4.801904167377613E-05</v>
      </c>
      <c r="G301" s="11">
        <f t="shared" si="22"/>
        <v>0.0019646365422396855</v>
      </c>
      <c r="H301" s="11">
        <f t="shared" si="24"/>
        <v>8.028092265103372E-10</v>
      </c>
      <c r="I301" s="20">
        <f t="shared" si="23"/>
        <v>3.8550129703891863E-14</v>
      </c>
    </row>
    <row r="302" spans="1:9" ht="15.75">
      <c r="A302" s="7">
        <v>294</v>
      </c>
      <c r="B302" s="6">
        <v>38530</v>
      </c>
      <c r="C302" s="1">
        <v>304.1</v>
      </c>
      <c r="E302">
        <f t="shared" si="20"/>
        <v>0.022783059112427836</v>
      </c>
      <c r="F302" s="12">
        <f t="shared" si="21"/>
        <v>0.0005190677825203811</v>
      </c>
      <c r="G302" s="11">
        <f t="shared" si="22"/>
        <v>0.0019646365422396855</v>
      </c>
      <c r="H302" s="11">
        <f t="shared" si="24"/>
        <v>7.54640672919717E-10</v>
      </c>
      <c r="I302" s="20">
        <f t="shared" si="23"/>
        <v>3.917096606921257E-13</v>
      </c>
    </row>
    <row r="303" spans="1:9" ht="15.75">
      <c r="A303" s="7">
        <v>295</v>
      </c>
      <c r="B303" s="6">
        <v>38527</v>
      </c>
      <c r="C303" s="1">
        <v>297.25</v>
      </c>
      <c r="E303">
        <f t="shared" si="20"/>
        <v>0.02569311292395511</v>
      </c>
      <c r="F303" s="12">
        <f t="shared" si="21"/>
        <v>0.0006601360517231092</v>
      </c>
      <c r="G303" s="11">
        <f t="shared" si="22"/>
        <v>0.0019646365422396855</v>
      </c>
      <c r="H303" s="11">
        <f t="shared" si="24"/>
        <v>7.093622325445339E-10</v>
      </c>
      <c r="I303" s="20">
        <f t="shared" si="23"/>
        <v>4.682755834334386E-13</v>
      </c>
    </row>
    <row r="304" spans="1:9" ht="15.75">
      <c r="A304" s="7">
        <v>296</v>
      </c>
      <c r="B304" s="6">
        <v>38526</v>
      </c>
      <c r="C304" s="1">
        <v>289.71</v>
      </c>
      <c r="E304">
        <f t="shared" si="20"/>
        <v>0.0014162106648466547</v>
      </c>
      <c r="F304" s="12">
        <f t="shared" si="21"/>
        <v>2.005652647225404E-06</v>
      </c>
      <c r="G304" s="11">
        <f t="shared" si="22"/>
        <v>0.0019646365422396855</v>
      </c>
      <c r="H304" s="11">
        <f t="shared" si="24"/>
        <v>6.668004985918619E-10</v>
      </c>
      <c r="I304" s="20">
        <f t="shared" si="23"/>
        <v>1.337370185171987E-15</v>
      </c>
    </row>
    <row r="305" spans="1:9" ht="15.75">
      <c r="A305" s="7">
        <v>297</v>
      </c>
      <c r="B305" s="6">
        <v>38525</v>
      </c>
      <c r="C305" s="1">
        <v>289.3</v>
      </c>
      <c r="E305">
        <f t="shared" si="20"/>
        <v>0.005059441779866641</v>
      </c>
      <c r="F305" s="12">
        <f t="shared" si="21"/>
        <v>2.5597951123860127E-05</v>
      </c>
      <c r="G305" s="11">
        <f t="shared" si="22"/>
        <v>0.0019646365422396855</v>
      </c>
      <c r="H305" s="11">
        <f t="shared" si="24"/>
        <v>6.267924686763501E-10</v>
      </c>
      <c r="I305" s="20">
        <f t="shared" si="23"/>
        <v>1.604460297798084E-14</v>
      </c>
    </row>
    <row r="306" spans="1:9" ht="15.75">
      <c r="A306" s="7">
        <v>298</v>
      </c>
      <c r="B306" s="6">
        <v>38524</v>
      </c>
      <c r="C306" s="1">
        <v>287.84</v>
      </c>
      <c r="E306">
        <f t="shared" si="20"/>
        <v>0.003968397312898862</v>
      </c>
      <c r="F306" s="12">
        <f t="shared" si="21"/>
        <v>1.5748177233022904E-05</v>
      </c>
      <c r="G306" s="11">
        <f t="shared" si="22"/>
        <v>0.0019646365422396855</v>
      </c>
      <c r="H306" s="11">
        <f t="shared" si="24"/>
        <v>5.891849205557691E-10</v>
      </c>
      <c r="I306" s="20">
        <f t="shared" si="23"/>
        <v>9.278588551936771E-15</v>
      </c>
    </row>
    <row r="307" spans="1:9" ht="15.75">
      <c r="A307" s="7">
        <v>299</v>
      </c>
      <c r="B307" s="6">
        <v>38523</v>
      </c>
      <c r="C307" s="1">
        <v>286.7</v>
      </c>
      <c r="E307">
        <f t="shared" si="20"/>
        <v>0.022575914718581433</v>
      </c>
      <c r="F307" s="12">
        <f t="shared" si="21"/>
        <v>0.0005096719253806618</v>
      </c>
      <c r="G307" s="11">
        <f t="shared" si="22"/>
        <v>0.0019646365422396855</v>
      </c>
      <c r="H307" s="11">
        <f t="shared" si="24"/>
        <v>5.538338253224229E-10</v>
      </c>
      <c r="I307" s="20">
        <f t="shared" si="23"/>
        <v>2.822735520930164E-13</v>
      </c>
    </row>
    <row r="308" spans="1:9" ht="15.75">
      <c r="A308" s="7">
        <v>300</v>
      </c>
      <c r="B308" s="6">
        <v>38520</v>
      </c>
      <c r="C308" s="1">
        <v>280.3</v>
      </c>
      <c r="E308">
        <f t="shared" si="20"/>
        <v>0.01025576457856567</v>
      </c>
      <c r="F308" s="12">
        <f t="shared" si="21"/>
        <v>0.00010518070709096227</v>
      </c>
      <c r="G308" s="11">
        <f t="shared" si="22"/>
        <v>0.0019646365422396855</v>
      </c>
      <c r="H308" s="11">
        <f t="shared" si="24"/>
        <v>5.206037958030775E-10</v>
      </c>
      <c r="I308" s="20">
        <f t="shared" si="23"/>
        <v>5.4757475356806627E-14</v>
      </c>
    </row>
    <row r="309" spans="1:9" ht="15.75">
      <c r="A309" s="7">
        <v>301</v>
      </c>
      <c r="B309" s="6">
        <v>38519</v>
      </c>
      <c r="C309" s="1">
        <v>277.44</v>
      </c>
      <c r="E309">
        <f t="shared" si="20"/>
        <v>0.009561133243982625</v>
      </c>
      <c r="F309" s="12">
        <f t="shared" si="21"/>
        <v>9.141526890918972E-05</v>
      </c>
      <c r="G309" s="11">
        <f t="shared" si="22"/>
        <v>0.0019646365422396855</v>
      </c>
      <c r="H309" s="11">
        <f t="shared" si="24"/>
        <v>4.893675680548928E-10</v>
      </c>
      <c r="I309" s="20">
        <f t="shared" si="23"/>
        <v>4.4735667829174226E-14</v>
      </c>
    </row>
    <row r="310" spans="1:9" ht="15.75">
      <c r="A310" s="7">
        <v>302</v>
      </c>
      <c r="B310" s="6">
        <v>38518</v>
      </c>
      <c r="C310" s="1">
        <v>274.8</v>
      </c>
      <c r="E310">
        <f t="shared" si="20"/>
        <v>-0.012835754281322548</v>
      </c>
      <c r="F310" s="12">
        <f t="shared" si="21"/>
        <v>0.00016475658797049012</v>
      </c>
      <c r="G310" s="11">
        <f t="shared" si="22"/>
        <v>0.0019646365422396855</v>
      </c>
      <c r="H310" s="11">
        <f t="shared" si="24"/>
        <v>4.6000551397159925E-10</v>
      </c>
      <c r="I310" s="20">
        <f t="shared" si="23"/>
        <v>7.578893892957231E-14</v>
      </c>
    </row>
    <row r="311" spans="1:9" ht="15.75">
      <c r="A311" s="7">
        <v>303</v>
      </c>
      <c r="B311" s="6">
        <v>38517</v>
      </c>
      <c r="C311" s="1">
        <v>278.35</v>
      </c>
      <c r="E311">
        <f t="shared" si="20"/>
        <v>-0.015683800366713012</v>
      </c>
      <c r="F311" s="12">
        <f t="shared" si="21"/>
        <v>0.0002459815939429072</v>
      </c>
      <c r="G311" s="11">
        <f t="shared" si="22"/>
        <v>0.0019646365422396855</v>
      </c>
      <c r="H311" s="11">
        <f t="shared" si="24"/>
        <v>4.324051831333033E-10</v>
      </c>
      <c r="I311" s="20">
        <f t="shared" si="23"/>
        <v>1.0636371617630464E-13</v>
      </c>
    </row>
    <row r="312" spans="1:9" ht="15.75">
      <c r="A312" s="7">
        <v>304</v>
      </c>
      <c r="B312" s="6">
        <v>38516</v>
      </c>
      <c r="C312" s="1">
        <v>282.75</v>
      </c>
      <c r="E312">
        <f t="shared" si="20"/>
        <v>0.0008845644097341813</v>
      </c>
      <c r="F312" s="12">
        <f t="shared" si="21"/>
        <v>7.824541949683806E-07</v>
      </c>
      <c r="G312" s="11">
        <f t="shared" si="22"/>
        <v>0.0019646365422396855</v>
      </c>
      <c r="H312" s="11">
        <f t="shared" si="24"/>
        <v>4.064608721453051E-10</v>
      </c>
      <c r="I312" s="20">
        <f t="shared" si="23"/>
        <v>3.1803701450060054E-16</v>
      </c>
    </row>
    <row r="313" spans="1:9" ht="15.75">
      <c r="A313" s="7">
        <v>305</v>
      </c>
      <c r="B313" s="6">
        <v>38513</v>
      </c>
      <c r="C313" s="1">
        <v>282.5</v>
      </c>
      <c r="E313">
        <f t="shared" si="20"/>
        <v>-0.013396589304378047</v>
      </c>
      <c r="F313" s="12">
        <f t="shared" si="21"/>
        <v>0.0001794686049901763</v>
      </c>
      <c r="G313" s="11">
        <f t="shared" si="22"/>
        <v>0.0019646365422396855</v>
      </c>
      <c r="H313" s="11">
        <f t="shared" si="24"/>
        <v>3.8207321981658674E-10</v>
      </c>
      <c r="I313" s="20">
        <f t="shared" si="23"/>
        <v>6.85701477645878E-14</v>
      </c>
    </row>
    <row r="314" spans="1:9" ht="15.75">
      <c r="A314" s="7">
        <v>306</v>
      </c>
      <c r="B314" s="6">
        <v>38512</v>
      </c>
      <c r="C314" s="1">
        <v>286.31</v>
      </c>
      <c r="E314">
        <f t="shared" si="20"/>
        <v>0.023858201281945438</v>
      </c>
      <c r="F314" s="12">
        <f t="shared" si="21"/>
        <v>0.0005692137684098229</v>
      </c>
      <c r="G314" s="11">
        <f t="shared" si="22"/>
        <v>0.0019646365422396855</v>
      </c>
      <c r="H314" s="11">
        <f t="shared" si="24"/>
        <v>3.591488266275915E-10</v>
      </c>
      <c r="I314" s="20">
        <f t="shared" si="23"/>
        <v>2.0443245702465752E-13</v>
      </c>
    </row>
    <row r="315" spans="1:9" ht="15.75">
      <c r="A315" s="7">
        <v>307</v>
      </c>
      <c r="B315" s="6">
        <v>38511</v>
      </c>
      <c r="C315" s="1">
        <v>279.56</v>
      </c>
      <c r="E315">
        <f t="shared" si="20"/>
        <v>-0.04736514287683716</v>
      </c>
      <c r="F315" s="12">
        <f t="shared" si="21"/>
        <v>0.0022434567597431976</v>
      </c>
      <c r="G315" s="11">
        <f t="shared" si="22"/>
        <v>0.0019646365422396855</v>
      </c>
      <c r="H315" s="11">
        <f t="shared" si="24"/>
        <v>3.37599897029936E-10</v>
      </c>
      <c r="I315" s="20">
        <f t="shared" si="23"/>
        <v>7.573907710804174E-13</v>
      </c>
    </row>
    <row r="316" spans="1:9" ht="15.75">
      <c r="A316" s="7">
        <v>308</v>
      </c>
      <c r="B316" s="6">
        <v>38510</v>
      </c>
      <c r="C316" s="1">
        <v>293.12</v>
      </c>
      <c r="E316">
        <f t="shared" si="20"/>
        <v>0.00746502114044962</v>
      </c>
      <c r="F316" s="12">
        <f t="shared" si="21"/>
        <v>5.572654062735975E-05</v>
      </c>
      <c r="G316" s="11">
        <f t="shared" si="22"/>
        <v>0.0019646365422396855</v>
      </c>
      <c r="H316" s="11">
        <f t="shared" si="24"/>
        <v>3.1734390320813984E-10</v>
      </c>
      <c r="I316" s="20">
        <f t="shared" si="23"/>
        <v>1.7684477914973323E-14</v>
      </c>
    </row>
    <row r="317" spans="1:9" ht="15.75">
      <c r="A317" s="7">
        <v>309</v>
      </c>
      <c r="B317" s="6">
        <v>38509</v>
      </c>
      <c r="C317" s="1">
        <v>290.94</v>
      </c>
      <c r="E317">
        <f t="shared" si="20"/>
        <v>0.03739931660324433</v>
      </c>
      <c r="F317" s="12">
        <f t="shared" si="21"/>
        <v>0.0013987088823897071</v>
      </c>
      <c r="G317" s="11">
        <f t="shared" si="22"/>
        <v>0.0019646365422396855</v>
      </c>
      <c r="H317" s="11">
        <f t="shared" si="24"/>
        <v>2.9830326901565143E-10</v>
      </c>
      <c r="I317" s="20">
        <f t="shared" si="23"/>
        <v>4.1723943201807796E-13</v>
      </c>
    </row>
    <row r="318" spans="1:9" ht="15.75">
      <c r="A318" s="7">
        <v>310</v>
      </c>
      <c r="B318" s="6">
        <v>38506</v>
      </c>
      <c r="C318" s="1">
        <v>280.26</v>
      </c>
      <c r="E318">
        <f t="shared" si="20"/>
        <v>-0.026895453876058486</v>
      </c>
      <c r="F318" s="12">
        <f t="shared" si="21"/>
        <v>0.0007233654391991894</v>
      </c>
      <c r="G318" s="11">
        <f t="shared" si="22"/>
        <v>0.0019646365422396855</v>
      </c>
      <c r="H318" s="11">
        <f t="shared" si="24"/>
        <v>2.8040507287471234E-10</v>
      </c>
      <c r="I318" s="20">
        <f t="shared" si="23"/>
        <v>2.02835338693697E-13</v>
      </c>
    </row>
    <row r="319" spans="1:9" ht="15.75">
      <c r="A319" s="7">
        <v>311</v>
      </c>
      <c r="B319" s="6">
        <v>38505</v>
      </c>
      <c r="C319" s="1">
        <v>287.9</v>
      </c>
      <c r="E319">
        <f t="shared" si="20"/>
        <v>-0.00034728251781579624</v>
      </c>
      <c r="F319" s="12">
        <f t="shared" si="21"/>
        <v>1.2060514718047884E-07</v>
      </c>
      <c r="G319" s="11">
        <f t="shared" si="22"/>
        <v>0.0019646365422396855</v>
      </c>
      <c r="H319" s="11">
        <f t="shared" si="24"/>
        <v>2.635807685022296E-10</v>
      </c>
      <c r="I319" s="20">
        <f t="shared" si="23"/>
        <v>3.178919737915512E-17</v>
      </c>
    </row>
    <row r="320" spans="1:9" ht="15.75">
      <c r="A320" s="7">
        <v>312</v>
      </c>
      <c r="B320" s="6">
        <v>38504</v>
      </c>
      <c r="C320" s="1">
        <v>288</v>
      </c>
      <c r="E320">
        <f t="shared" si="20"/>
        <v>0.03796871944680749</v>
      </c>
      <c r="F320" s="12">
        <f t="shared" si="21"/>
        <v>0.0014416236564303775</v>
      </c>
      <c r="G320" s="11">
        <f t="shared" si="22"/>
        <v>0.0019646365422396855</v>
      </c>
      <c r="H320" s="11">
        <f t="shared" si="24"/>
        <v>2.477659223920958E-10</v>
      </c>
      <c r="I320" s="20">
        <f t="shared" si="23"/>
        <v>3.5718521497773827E-13</v>
      </c>
    </row>
    <row r="321" spans="1:9" ht="15.75">
      <c r="A321" s="7">
        <v>313</v>
      </c>
      <c r="B321" s="6">
        <v>38503</v>
      </c>
      <c r="C321" s="1">
        <v>277.27</v>
      </c>
      <c r="E321">
        <f t="shared" si="20"/>
        <v>0.041495451907439536</v>
      </c>
      <c r="F321" s="12">
        <f t="shared" si="21"/>
        <v>0.0017218725290026275</v>
      </c>
      <c r="G321" s="11">
        <f t="shared" si="22"/>
        <v>0.0019646365422396855</v>
      </c>
      <c r="H321" s="11">
        <f t="shared" si="24"/>
        <v>2.3289996704857E-10</v>
      </c>
      <c r="I321" s="20">
        <f t="shared" si="23"/>
        <v>4.0102405526654986E-13</v>
      </c>
    </row>
    <row r="322" spans="1:9" ht="15.75">
      <c r="A322" s="7">
        <v>314</v>
      </c>
      <c r="B322" s="6">
        <v>38499</v>
      </c>
      <c r="C322" s="1">
        <v>266</v>
      </c>
      <c r="E322">
        <f t="shared" si="20"/>
        <v>0.02589634430357945</v>
      </c>
      <c r="F322" s="12">
        <f t="shared" si="21"/>
        <v>0.0006706206482895319</v>
      </c>
      <c r="G322" s="11">
        <f t="shared" si="22"/>
        <v>0.0019646365422396855</v>
      </c>
      <c r="H322" s="11">
        <f t="shared" si="24"/>
        <v>2.189259690256558E-10</v>
      </c>
      <c r="I322" s="20">
        <f t="shared" si="23"/>
        <v>1.4681627527539926E-13</v>
      </c>
    </row>
    <row r="323" spans="1:9" ht="15.75">
      <c r="A323" s="7">
        <v>315</v>
      </c>
      <c r="B323" s="6">
        <v>38498</v>
      </c>
      <c r="C323" s="1">
        <v>259.2</v>
      </c>
      <c r="E323">
        <f t="shared" si="20"/>
        <v>-0.006192208397565107</v>
      </c>
      <c r="F323" s="12">
        <f t="shared" si="21"/>
        <v>3.834344483887583E-05</v>
      </c>
      <c r="G323" s="11">
        <f t="shared" si="22"/>
        <v>0.0019646365422396855</v>
      </c>
      <c r="H323" s="11">
        <f t="shared" si="24"/>
        <v>2.0579041088411642E-10</v>
      </c>
      <c r="I323" s="20">
        <f t="shared" si="23"/>
        <v>7.890713268104709E-15</v>
      </c>
    </row>
    <row r="324" spans="1:9" ht="15.75">
      <c r="A324" s="7">
        <v>316</v>
      </c>
      <c r="B324" s="6">
        <v>38497</v>
      </c>
      <c r="C324" s="1">
        <v>260.81</v>
      </c>
      <c r="E324">
        <f t="shared" si="20"/>
        <v>0.01861472839612219</v>
      </c>
      <c r="F324" s="12">
        <f t="shared" si="21"/>
        <v>0.00034650811326139786</v>
      </c>
      <c r="G324" s="11">
        <f t="shared" si="22"/>
        <v>0.0019646365422396855</v>
      </c>
      <c r="H324" s="11">
        <f t="shared" si="24"/>
        <v>1.9344298623106943E-10</v>
      </c>
      <c r="I324" s="20">
        <f t="shared" si="23"/>
        <v>6.702956418257843E-14</v>
      </c>
    </row>
    <row r="325" spans="1:9" ht="15.75">
      <c r="A325" s="7">
        <v>317</v>
      </c>
      <c r="B325" s="6">
        <v>38496</v>
      </c>
      <c r="C325" s="1">
        <v>256</v>
      </c>
      <c r="E325">
        <f t="shared" si="20"/>
        <v>0.0021507487027554355</v>
      </c>
      <c r="F325" s="12">
        <f t="shared" si="21"/>
        <v>4.625719982404188E-06</v>
      </c>
      <c r="G325" s="11">
        <f t="shared" si="22"/>
        <v>0.0019646365422396855</v>
      </c>
      <c r="H325" s="11">
        <f t="shared" si="24"/>
        <v>1.8183640705720524E-10</v>
      </c>
      <c r="I325" s="20">
        <f t="shared" si="23"/>
        <v>8.4112430165309625E-16</v>
      </c>
    </row>
    <row r="326" spans="1:9" ht="15.75">
      <c r="A326" s="7">
        <v>318</v>
      </c>
      <c r="B326" s="6">
        <v>38495</v>
      </c>
      <c r="C326" s="1">
        <v>255.45</v>
      </c>
      <c r="E326">
        <f t="shared" si="20"/>
        <v>0.055701839844242776</v>
      </c>
      <c r="F326" s="12">
        <f t="shared" si="21"/>
        <v>0.003102694962033672</v>
      </c>
      <c r="G326" s="11">
        <f t="shared" si="22"/>
        <v>0.0019646365422396855</v>
      </c>
      <c r="H326" s="11">
        <f t="shared" si="24"/>
        <v>1.7092622263377291E-10</v>
      </c>
      <c r="I326" s="20">
        <f t="shared" si="23"/>
        <v>5.30331929845253E-13</v>
      </c>
    </row>
    <row r="327" spans="1:9" ht="15.75">
      <c r="A327" s="7">
        <v>319</v>
      </c>
      <c r="B327" s="6">
        <v>38492</v>
      </c>
      <c r="C327" s="1">
        <v>241.61</v>
      </c>
      <c r="E327">
        <f t="shared" si="20"/>
        <v>0.010108449391902783</v>
      </c>
      <c r="F327" s="12">
        <f t="shared" si="21"/>
        <v>0.00010218074910865975</v>
      </c>
      <c r="G327" s="11">
        <f t="shared" si="22"/>
        <v>0.0019646365422396855</v>
      </c>
      <c r="H327" s="11">
        <f t="shared" si="24"/>
        <v>1.6067064927574653E-10</v>
      </c>
      <c r="I327" s="20">
        <f t="shared" si="23"/>
        <v>1.641744730277052E-14</v>
      </c>
    </row>
    <row r="328" spans="1:9" ht="15.75">
      <c r="A328" s="7">
        <v>320</v>
      </c>
      <c r="B328" s="6">
        <v>38491</v>
      </c>
      <c r="C328" s="1">
        <v>239.18</v>
      </c>
      <c r="E328">
        <f t="shared" si="20"/>
        <v>8.362252795775231E-05</v>
      </c>
      <c r="F328" s="12">
        <f t="shared" si="21"/>
        <v>6.992727182045067E-09</v>
      </c>
      <c r="G328" s="11">
        <f t="shared" si="22"/>
        <v>0.0019646365422396855</v>
      </c>
      <c r="H328" s="11">
        <f t="shared" si="24"/>
        <v>1.5103041031920172E-10</v>
      </c>
      <c r="I328" s="20">
        <f t="shared" si="23"/>
        <v>1.0561144555545017E-18</v>
      </c>
    </row>
    <row r="329" spans="1:9" ht="15.75">
      <c r="A329" s="7">
        <v>321</v>
      </c>
      <c r="B329" s="6">
        <v>38490</v>
      </c>
      <c r="C329" s="1">
        <v>239.16</v>
      </c>
      <c r="E329">
        <f aca="true" t="shared" si="25" ref="E329:E392">LN(C329/C330)</f>
        <v>0.025536546123443124</v>
      </c>
      <c r="F329" s="12">
        <f aca="true" t="shared" si="26" ref="F329:F392">E329^2</f>
        <v>0.000652115187914738</v>
      </c>
      <c r="G329" s="11">
        <f aca="true" t="shared" si="27" ref="G329:G392">1/509</f>
        <v>0.0019646365422396855</v>
      </c>
      <c r="H329" s="11">
        <f t="shared" si="24"/>
        <v>1.419685857000496E-10</v>
      </c>
      <c r="I329" s="20">
        <f aca="true" t="shared" si="28" ref="I329:I392">H329*F329</f>
        <v>9.257987094177743E-14</v>
      </c>
    </row>
    <row r="330" spans="1:9" ht="15.75">
      <c r="A330" s="7">
        <v>322</v>
      </c>
      <c r="B330" s="6">
        <v>38489</v>
      </c>
      <c r="C330" s="1">
        <v>233.13</v>
      </c>
      <c r="E330">
        <f t="shared" si="25"/>
        <v>0.00896210057298518</v>
      </c>
      <c r="F330" s="12">
        <f t="shared" si="26"/>
        <v>8.031924668030131E-05</v>
      </c>
      <c r="G330" s="11">
        <f t="shared" si="27"/>
        <v>0.0019646365422396855</v>
      </c>
      <c r="H330" s="11">
        <f aca="true" t="shared" si="29" ref="H330:H393">H329*$H$2</f>
        <v>1.334504705580466E-10</v>
      </c>
      <c r="I330" s="20">
        <f t="shared" si="28"/>
        <v>1.0718641264354033E-14</v>
      </c>
    </row>
    <row r="331" spans="1:9" ht="15.75">
      <c r="A331" s="7">
        <v>323</v>
      </c>
      <c r="B331" s="6">
        <v>38488</v>
      </c>
      <c r="C331" s="1">
        <v>231.05</v>
      </c>
      <c r="E331">
        <f t="shared" si="25"/>
        <v>0.007864647632738787</v>
      </c>
      <c r="F331" s="12">
        <f t="shared" si="26"/>
        <v>6.185268238714381E-05</v>
      </c>
      <c r="G331" s="11">
        <f t="shared" si="27"/>
        <v>0.0019646365422396855</v>
      </c>
      <c r="H331" s="11">
        <f t="shared" si="29"/>
        <v>1.254434423245638E-10</v>
      </c>
      <c r="I331" s="20">
        <f t="shared" si="28"/>
        <v>7.759013395651238E-15</v>
      </c>
    </row>
    <row r="332" spans="1:9" ht="15.75">
      <c r="A332" s="7">
        <v>324</v>
      </c>
      <c r="B332" s="6">
        <v>38485</v>
      </c>
      <c r="C332" s="1">
        <v>229.24</v>
      </c>
      <c r="E332">
        <f t="shared" si="25"/>
        <v>0.0022709416694804206</v>
      </c>
      <c r="F332" s="12">
        <f t="shared" si="26"/>
        <v>5.15717606618252E-06</v>
      </c>
      <c r="G332" s="11">
        <f t="shared" si="27"/>
        <v>0.0019646365422396855</v>
      </c>
      <c r="H332" s="11">
        <f t="shared" si="29"/>
        <v>1.1791683578508997E-10</v>
      </c>
      <c r="I332" s="20">
        <f t="shared" si="28"/>
        <v>6.081178833108405E-16</v>
      </c>
    </row>
    <row r="333" spans="1:9" ht="15.75">
      <c r="A333" s="7">
        <v>325</v>
      </c>
      <c r="B333" s="6">
        <v>38484</v>
      </c>
      <c r="C333" s="1">
        <v>228.72</v>
      </c>
      <c r="E333">
        <f t="shared" si="25"/>
        <v>-0.011173786393351372</v>
      </c>
      <c r="F333" s="12">
        <f t="shared" si="26"/>
        <v>0.00012485350236424427</v>
      </c>
      <c r="G333" s="11">
        <f t="shared" si="27"/>
        <v>0.0019646365422396855</v>
      </c>
      <c r="H333" s="11">
        <f t="shared" si="29"/>
        <v>1.1084182563798457E-10</v>
      </c>
      <c r="I333" s="20">
        <f t="shared" si="28"/>
        <v>1.3838990139349257E-14</v>
      </c>
    </row>
    <row r="334" spans="1:9" ht="15.75">
      <c r="A334" s="7">
        <v>326</v>
      </c>
      <c r="B334" s="6">
        <v>38483</v>
      </c>
      <c r="C334" s="1">
        <v>231.29</v>
      </c>
      <c r="E334">
        <f t="shared" si="25"/>
        <v>0.015204283394325828</v>
      </c>
      <c r="F334" s="12">
        <f t="shared" si="26"/>
        <v>0.00023117023353497212</v>
      </c>
      <c r="G334" s="11">
        <f t="shared" si="27"/>
        <v>0.0019646365422396855</v>
      </c>
      <c r="H334" s="11">
        <f t="shared" si="29"/>
        <v>1.0419131609970548E-10</v>
      </c>
      <c r="I334" s="20">
        <f t="shared" si="28"/>
        <v>2.4085930875085017E-14</v>
      </c>
    </row>
    <row r="335" spans="1:9" ht="15.75">
      <c r="A335" s="7">
        <v>327</v>
      </c>
      <c r="B335" s="6">
        <v>38482</v>
      </c>
      <c r="C335" s="1">
        <v>227.8</v>
      </c>
      <c r="E335">
        <f t="shared" si="25"/>
        <v>0.007844560081076974</v>
      </c>
      <c r="F335" s="12">
        <f t="shared" si="26"/>
        <v>6.153712286562638E-05</v>
      </c>
      <c r="G335" s="11">
        <f t="shared" si="27"/>
        <v>0.0019646365422396855</v>
      </c>
      <c r="H335" s="11">
        <f t="shared" si="29"/>
        <v>9.793983713372315E-11</v>
      </c>
      <c r="I335" s="20">
        <f t="shared" si="28"/>
        <v>6.0269357911373584E-15</v>
      </c>
    </row>
    <row r="336" spans="1:9" ht="15.75">
      <c r="A336" s="7">
        <v>328</v>
      </c>
      <c r="B336" s="6">
        <v>38481</v>
      </c>
      <c r="C336" s="1">
        <v>226.02</v>
      </c>
      <c r="E336">
        <f t="shared" si="25"/>
        <v>-0.008809853473569046</v>
      </c>
      <c r="F336" s="12">
        <f t="shared" si="26"/>
        <v>7.76135182257566E-05</v>
      </c>
      <c r="G336" s="11">
        <f t="shared" si="27"/>
        <v>0.0019646365422396855</v>
      </c>
      <c r="H336" s="11">
        <f t="shared" si="29"/>
        <v>9.206344690569975E-11</v>
      </c>
      <c r="I336" s="20">
        <f t="shared" si="28"/>
        <v>7.145368014341503E-15</v>
      </c>
    </row>
    <row r="337" spans="1:9" ht="15.75">
      <c r="A337" s="7">
        <v>329</v>
      </c>
      <c r="B337" s="6">
        <v>38478</v>
      </c>
      <c r="C337" s="1">
        <v>228.02</v>
      </c>
      <c r="E337">
        <f t="shared" si="25"/>
        <v>0.004571436532580819</v>
      </c>
      <c r="F337" s="12">
        <f t="shared" si="26"/>
        <v>2.089803197141454E-05</v>
      </c>
      <c r="G337" s="11">
        <f t="shared" si="27"/>
        <v>0.0019646365422396855</v>
      </c>
      <c r="H337" s="11">
        <f t="shared" si="29"/>
        <v>8.653964009135776E-11</v>
      </c>
      <c r="I337" s="20">
        <f t="shared" si="28"/>
        <v>1.8085081654239017E-15</v>
      </c>
    </row>
    <row r="338" spans="1:9" ht="15.75">
      <c r="A338" s="7">
        <v>330</v>
      </c>
      <c r="B338" s="6">
        <v>38477</v>
      </c>
      <c r="C338" s="1">
        <v>226.98</v>
      </c>
      <c r="E338">
        <f t="shared" si="25"/>
        <v>-0.006674302461266594</v>
      </c>
      <c r="F338" s="12">
        <f t="shared" si="26"/>
        <v>4.454631334446932E-05</v>
      </c>
      <c r="G338" s="11">
        <f t="shared" si="27"/>
        <v>0.0019646365422396855</v>
      </c>
      <c r="H338" s="11">
        <f t="shared" si="29"/>
        <v>8.134726168587629E-11</v>
      </c>
      <c r="I338" s="20">
        <f t="shared" si="28"/>
        <v>3.623720608773589E-15</v>
      </c>
    </row>
    <row r="339" spans="1:9" ht="15.75">
      <c r="A339" s="7">
        <v>331</v>
      </c>
      <c r="B339" s="6">
        <v>38476</v>
      </c>
      <c r="C339" s="1">
        <v>228.5</v>
      </c>
      <c r="E339">
        <f t="shared" si="25"/>
        <v>0.01016085629436948</v>
      </c>
      <c r="F339" s="12">
        <f t="shared" si="26"/>
        <v>0.00010324300063482787</v>
      </c>
      <c r="G339" s="11">
        <f t="shared" si="27"/>
        <v>0.0019646365422396855</v>
      </c>
      <c r="H339" s="11">
        <f t="shared" si="29"/>
        <v>7.64664259847237E-11</v>
      </c>
      <c r="I339" s="20">
        <f t="shared" si="28"/>
        <v>7.894623266483847E-15</v>
      </c>
    </row>
    <row r="340" spans="1:9" ht="15.75">
      <c r="A340" s="7">
        <v>332</v>
      </c>
      <c r="B340" s="6">
        <v>38475</v>
      </c>
      <c r="C340" s="1">
        <v>226.19</v>
      </c>
      <c r="E340">
        <f t="shared" si="25"/>
        <v>0.017392518337071564</v>
      </c>
      <c r="F340" s="12">
        <f t="shared" si="26"/>
        <v>0.00030249969410537064</v>
      </c>
      <c r="G340" s="11">
        <f t="shared" si="27"/>
        <v>0.0019646365422396855</v>
      </c>
      <c r="H340" s="11">
        <f t="shared" si="29"/>
        <v>7.187844042564028E-11</v>
      </c>
      <c r="I340" s="20">
        <f t="shared" si="28"/>
        <v>2.1743206241527292E-14</v>
      </c>
    </row>
    <row r="341" spans="1:9" ht="15.75">
      <c r="A341" s="7">
        <v>333</v>
      </c>
      <c r="B341" s="6">
        <v>38474</v>
      </c>
      <c r="C341" s="1">
        <v>222.29</v>
      </c>
      <c r="E341">
        <f t="shared" si="25"/>
        <v>0.010355289350456725</v>
      </c>
      <c r="F341" s="12">
        <f t="shared" si="26"/>
        <v>0.00010723201753168245</v>
      </c>
      <c r="G341" s="11">
        <f t="shared" si="27"/>
        <v>0.0019646365422396855</v>
      </c>
      <c r="H341" s="11">
        <f t="shared" si="29"/>
        <v>6.756573400010186E-11</v>
      </c>
      <c r="I341" s="20">
        <f t="shared" si="28"/>
        <v>7.245209972839915E-15</v>
      </c>
    </row>
    <row r="342" spans="1:9" ht="15.75">
      <c r="A342" s="7">
        <v>334</v>
      </c>
      <c r="B342" s="6">
        <v>38471</v>
      </c>
      <c r="C342" s="1">
        <v>220</v>
      </c>
      <c r="E342">
        <f t="shared" si="25"/>
        <v>0.0025031302181184748</v>
      </c>
      <c r="F342" s="12">
        <f t="shared" si="26"/>
        <v>6.265660888857843E-06</v>
      </c>
      <c r="G342" s="11">
        <f t="shared" si="27"/>
        <v>0.0019646365422396855</v>
      </c>
      <c r="H342" s="11">
        <f t="shared" si="29"/>
        <v>6.351178996009574E-11</v>
      </c>
      <c r="I342" s="20">
        <f t="shared" si="28"/>
        <v>3.979433383343261E-16</v>
      </c>
    </row>
    <row r="343" spans="1:9" ht="15.75">
      <c r="A343" s="7">
        <v>335</v>
      </c>
      <c r="B343" s="6">
        <v>38470</v>
      </c>
      <c r="C343" s="1">
        <v>219.45</v>
      </c>
      <c r="E343">
        <f t="shared" si="25"/>
        <v>-0.0015026298845350185</v>
      </c>
      <c r="F343" s="12">
        <f t="shared" si="26"/>
        <v>2.257896569897723E-06</v>
      </c>
      <c r="G343" s="11">
        <f t="shared" si="27"/>
        <v>0.0019646365422396855</v>
      </c>
      <c r="H343" s="11">
        <f t="shared" si="29"/>
        <v>5.970108256248999E-11</v>
      </c>
      <c r="I343" s="20">
        <f t="shared" si="28"/>
        <v>1.3479886953702692E-16</v>
      </c>
    </row>
    <row r="344" spans="1:9" ht="15.75">
      <c r="A344" s="7">
        <v>336</v>
      </c>
      <c r="B344" s="6">
        <v>38469</v>
      </c>
      <c r="C344" s="1">
        <v>219.78</v>
      </c>
      <c r="E344">
        <f t="shared" si="25"/>
        <v>0.004697520781054271</v>
      </c>
      <c r="F344" s="12">
        <f t="shared" si="26"/>
        <v>2.2066701488436727E-05</v>
      </c>
      <c r="G344" s="11">
        <f t="shared" si="27"/>
        <v>0.0019646365422396855</v>
      </c>
      <c r="H344" s="11">
        <f t="shared" si="29"/>
        <v>5.611901760874059E-11</v>
      </c>
      <c r="I344" s="20">
        <f t="shared" si="28"/>
        <v>1.2383616093964029E-15</v>
      </c>
    </row>
    <row r="345" spans="1:9" ht="15.75">
      <c r="A345" s="7">
        <v>337</v>
      </c>
      <c r="B345" s="6">
        <v>38468</v>
      </c>
      <c r="C345" s="1">
        <v>218.75</v>
      </c>
      <c r="E345">
        <f t="shared" si="25"/>
        <v>-0.021616107996021983</v>
      </c>
      <c r="F345" s="12">
        <f t="shared" si="26"/>
        <v>0.00046725612489568547</v>
      </c>
      <c r="G345" s="11">
        <f t="shared" si="27"/>
        <v>0.0019646365422396855</v>
      </c>
      <c r="H345" s="11">
        <f t="shared" si="29"/>
        <v>5.275187655221615E-11</v>
      </c>
      <c r="I345" s="20">
        <f t="shared" si="28"/>
        <v>2.4648637418764092E-14</v>
      </c>
    </row>
    <row r="346" spans="1:9" ht="15.75">
      <c r="A346" s="7">
        <v>338</v>
      </c>
      <c r="B346" s="6">
        <v>38467</v>
      </c>
      <c r="C346" s="1">
        <v>223.53</v>
      </c>
      <c r="E346">
        <f t="shared" si="25"/>
        <v>0.03514724228037347</v>
      </c>
      <c r="F346" s="12">
        <f t="shared" si="26"/>
        <v>0.0012353286399152724</v>
      </c>
      <c r="G346" s="11">
        <f t="shared" si="27"/>
        <v>0.0019646365422396855</v>
      </c>
      <c r="H346" s="11">
        <f t="shared" si="29"/>
        <v>4.958676395908318E-11</v>
      </c>
      <c r="I346" s="20">
        <f t="shared" si="28"/>
        <v>6.125594967937388E-14</v>
      </c>
    </row>
    <row r="347" spans="1:9" ht="15.75">
      <c r="A347" s="7">
        <v>339</v>
      </c>
      <c r="B347" s="6">
        <v>38464</v>
      </c>
      <c r="C347" s="1">
        <v>215.81</v>
      </c>
      <c r="E347">
        <f t="shared" si="25"/>
        <v>0.055200546825980426</v>
      </c>
      <c r="F347" s="12">
        <f t="shared" si="26"/>
        <v>0.0030471003698872576</v>
      </c>
      <c r="G347" s="11">
        <f t="shared" si="27"/>
        <v>0.0019646365422396855</v>
      </c>
      <c r="H347" s="11">
        <f t="shared" si="29"/>
        <v>4.6611558121538186E-11</v>
      </c>
      <c r="I347" s="20">
        <f t="shared" si="28"/>
        <v>1.4203009599316042E-13</v>
      </c>
    </row>
    <row r="348" spans="1:9" ht="15.75">
      <c r="A348" s="7">
        <v>340</v>
      </c>
      <c r="B348" s="6">
        <v>38463</v>
      </c>
      <c r="C348" s="1">
        <v>204.22</v>
      </c>
      <c r="E348">
        <f t="shared" si="25"/>
        <v>0.030425890422886688</v>
      </c>
      <c r="F348" s="12">
        <f t="shared" si="26"/>
        <v>0.0009257348080255079</v>
      </c>
      <c r="G348" s="11">
        <f t="shared" si="27"/>
        <v>0.0019646365422396855</v>
      </c>
      <c r="H348" s="11">
        <f t="shared" si="29"/>
        <v>4.381486463424589E-11</v>
      </c>
      <c r="I348" s="20">
        <f t="shared" si="28"/>
        <v>4.0560945300847233E-14</v>
      </c>
    </row>
    <row r="349" spans="1:9" ht="15.75">
      <c r="A349" s="7">
        <v>341</v>
      </c>
      <c r="B349" s="6">
        <v>38462</v>
      </c>
      <c r="C349" s="1">
        <v>198.1</v>
      </c>
      <c r="E349">
        <f t="shared" si="25"/>
        <v>0.034406474685651195</v>
      </c>
      <c r="F349" s="12">
        <f t="shared" si="26"/>
        <v>0.0011838055002943565</v>
      </c>
      <c r="G349" s="11">
        <f t="shared" si="27"/>
        <v>0.0019646365422396855</v>
      </c>
      <c r="H349" s="11">
        <f t="shared" si="29"/>
        <v>4.1185972756191136E-11</v>
      </c>
      <c r="I349" s="20">
        <f t="shared" si="28"/>
        <v>4.8756181083752584E-14</v>
      </c>
    </row>
    <row r="350" spans="1:9" ht="15.75">
      <c r="A350" s="7">
        <v>342</v>
      </c>
      <c r="B350" s="6">
        <v>38461</v>
      </c>
      <c r="C350" s="1">
        <v>191.4</v>
      </c>
      <c r="E350">
        <f t="shared" si="25"/>
        <v>0.023417302841671112</v>
      </c>
      <c r="F350" s="12">
        <f t="shared" si="26"/>
        <v>0.0005483700723785379</v>
      </c>
      <c r="G350" s="11">
        <f t="shared" si="27"/>
        <v>0.0019646365422396855</v>
      </c>
      <c r="H350" s="11">
        <f t="shared" si="29"/>
        <v>3.871481439081967E-11</v>
      </c>
      <c r="I350" s="20">
        <f t="shared" si="28"/>
        <v>2.123004556961544E-14</v>
      </c>
    </row>
    <row r="351" spans="1:9" ht="15.75">
      <c r="A351" s="7">
        <v>343</v>
      </c>
      <c r="B351" s="6">
        <v>38460</v>
      </c>
      <c r="C351" s="1">
        <v>186.97</v>
      </c>
      <c r="E351">
        <f t="shared" si="25"/>
        <v>0.010592351098857901</v>
      </c>
      <c r="F351" s="12">
        <f t="shared" si="26"/>
        <v>0.00011219790180147618</v>
      </c>
      <c r="G351" s="11">
        <f t="shared" si="27"/>
        <v>0.0019646365422396855</v>
      </c>
      <c r="H351" s="11">
        <f t="shared" si="29"/>
        <v>3.639192552737048E-11</v>
      </c>
      <c r="I351" s="20">
        <f t="shared" si="28"/>
        <v>4.0830976866865476E-15</v>
      </c>
    </row>
    <row r="352" spans="1:9" ht="15.75">
      <c r="A352" s="7">
        <v>344</v>
      </c>
      <c r="B352" s="6">
        <v>38457</v>
      </c>
      <c r="C352" s="1">
        <v>185</v>
      </c>
      <c r="E352">
        <f t="shared" si="25"/>
        <v>-0.03427085284497866</v>
      </c>
      <c r="F352" s="12">
        <f t="shared" si="26"/>
        <v>0.001174491354722182</v>
      </c>
      <c r="G352" s="11">
        <f t="shared" si="27"/>
        <v>0.0019646365422396855</v>
      </c>
      <c r="H352" s="11">
        <f t="shared" si="29"/>
        <v>3.420840999572825E-11</v>
      </c>
      <c r="I352" s="20">
        <f t="shared" si="28"/>
        <v>4.01774817987747E-14</v>
      </c>
    </row>
    <row r="353" spans="1:9" ht="15.75">
      <c r="A353" s="7">
        <v>345</v>
      </c>
      <c r="B353" s="6">
        <v>38456</v>
      </c>
      <c r="C353" s="1">
        <v>191.45</v>
      </c>
      <c r="E353">
        <f t="shared" si="25"/>
        <v>-0.0077007508915779965</v>
      </c>
      <c r="F353" s="12">
        <f t="shared" si="26"/>
        <v>5.930156429413931E-05</v>
      </c>
      <c r="G353" s="11">
        <f t="shared" si="27"/>
        <v>0.0019646365422396855</v>
      </c>
      <c r="H353" s="11">
        <f t="shared" si="29"/>
        <v>3.215590539598455E-11</v>
      </c>
      <c r="I353" s="20">
        <f t="shared" si="28"/>
        <v>1.906895491276239E-15</v>
      </c>
    </row>
    <row r="354" spans="1:9" ht="15.75">
      <c r="A354" s="7">
        <v>346</v>
      </c>
      <c r="B354" s="6">
        <v>38455</v>
      </c>
      <c r="C354" s="1">
        <v>192.93</v>
      </c>
      <c r="E354">
        <f t="shared" si="25"/>
        <v>-0.0053245234222700786</v>
      </c>
      <c r="F354" s="12">
        <f t="shared" si="26"/>
        <v>2.8350549674302668E-05</v>
      </c>
      <c r="G354" s="11">
        <f t="shared" si="27"/>
        <v>0.0019646365422396855</v>
      </c>
      <c r="H354" s="11">
        <f t="shared" si="29"/>
        <v>3.022655107222548E-11</v>
      </c>
      <c r="I354" s="20">
        <f t="shared" si="28"/>
        <v>8.56939337655975E-16</v>
      </c>
    </row>
    <row r="355" spans="1:9" ht="15.75">
      <c r="A355" s="7">
        <v>347</v>
      </c>
      <c r="B355" s="6">
        <v>38454</v>
      </c>
      <c r="C355" s="1">
        <v>193.96</v>
      </c>
      <c r="E355">
        <f t="shared" si="25"/>
        <v>0.003770763010242641</v>
      </c>
      <c r="F355" s="12">
        <f t="shared" si="26"/>
        <v>1.4218653679414142E-05</v>
      </c>
      <c r="G355" s="11">
        <f t="shared" si="27"/>
        <v>0.0019646365422396855</v>
      </c>
      <c r="H355" s="11">
        <f t="shared" si="29"/>
        <v>2.8412958007891946E-11</v>
      </c>
      <c r="I355" s="20">
        <f t="shared" si="28"/>
        <v>4.039940099219523E-16</v>
      </c>
    </row>
    <row r="356" spans="1:9" ht="15.75">
      <c r="A356" s="7">
        <v>348</v>
      </c>
      <c r="B356" s="6">
        <v>38453</v>
      </c>
      <c r="C356" s="1">
        <v>193.23</v>
      </c>
      <c r="E356">
        <f t="shared" si="25"/>
        <v>0.006125434434995151</v>
      </c>
      <c r="F356" s="12">
        <f t="shared" si="26"/>
        <v>3.7520947017424366E-05</v>
      </c>
      <c r="G356" s="11">
        <f t="shared" si="27"/>
        <v>0.0019646365422396855</v>
      </c>
      <c r="H356" s="11">
        <f t="shared" si="29"/>
        <v>2.6708180527418427E-11</v>
      </c>
      <c r="I356" s="20">
        <f t="shared" si="28"/>
        <v>1.002116226501072E-15</v>
      </c>
    </row>
    <row r="357" spans="1:9" ht="15.75">
      <c r="A357" s="7">
        <v>349</v>
      </c>
      <c r="B357" s="6">
        <v>38450</v>
      </c>
      <c r="C357" s="1">
        <v>192.05</v>
      </c>
      <c r="E357">
        <f t="shared" si="25"/>
        <v>-0.00886452501286824</v>
      </c>
      <c r="F357" s="12">
        <f t="shared" si="26"/>
        <v>7.857980370376666E-05</v>
      </c>
      <c r="G357" s="11">
        <f t="shared" si="27"/>
        <v>0.0019646365422396855</v>
      </c>
      <c r="H357" s="11">
        <f t="shared" si="29"/>
        <v>2.510568969577332E-11</v>
      </c>
      <c r="I357" s="20">
        <f t="shared" si="28"/>
        <v>1.972800168141545E-15</v>
      </c>
    </row>
    <row r="358" spans="1:9" ht="15.75">
      <c r="A358" s="7">
        <v>350</v>
      </c>
      <c r="B358" s="6">
        <v>38449</v>
      </c>
      <c r="C358" s="1">
        <v>193.76</v>
      </c>
      <c r="E358">
        <f t="shared" si="25"/>
        <v>0.023709920528483915</v>
      </c>
      <c r="F358" s="12">
        <f t="shared" si="26"/>
        <v>0.000562160331467023</v>
      </c>
      <c r="G358" s="11">
        <f t="shared" si="27"/>
        <v>0.0019646365422396855</v>
      </c>
      <c r="H358" s="11">
        <f t="shared" si="29"/>
        <v>2.359934831402692E-11</v>
      </c>
      <c r="I358" s="20">
        <f t="shared" si="28"/>
        <v>1.3266617470619104E-14</v>
      </c>
    </row>
    <row r="359" spans="1:9" ht="15.75">
      <c r="A359" s="7">
        <v>351</v>
      </c>
      <c r="B359" s="6">
        <v>38448</v>
      </c>
      <c r="C359" s="1">
        <v>189.22</v>
      </c>
      <c r="E359">
        <f t="shared" si="25"/>
        <v>0.003441068537466861</v>
      </c>
      <c r="F359" s="12">
        <f t="shared" si="26"/>
        <v>1.1840952679544323E-05</v>
      </c>
      <c r="G359" s="11">
        <f t="shared" si="27"/>
        <v>0.0019646365422396855</v>
      </c>
      <c r="H359" s="11">
        <f t="shared" si="29"/>
        <v>2.2183387415185306E-11</v>
      </c>
      <c r="I359" s="20">
        <f t="shared" si="28"/>
        <v>2.6267244065520824E-16</v>
      </c>
    </row>
    <row r="360" spans="1:9" ht="15.75">
      <c r="A360" s="7">
        <v>352</v>
      </c>
      <c r="B360" s="6">
        <v>38447</v>
      </c>
      <c r="C360" s="1">
        <v>188.57</v>
      </c>
      <c r="E360">
        <f t="shared" si="25"/>
        <v>0.017547125444508153</v>
      </c>
      <c r="F360" s="12">
        <f t="shared" si="26"/>
        <v>0.00030790161136530546</v>
      </c>
      <c r="G360" s="11">
        <f t="shared" si="27"/>
        <v>0.0019646365422396855</v>
      </c>
      <c r="H360" s="11">
        <f t="shared" si="29"/>
        <v>2.0852384170274186E-11</v>
      </c>
      <c r="I360" s="20">
        <f t="shared" si="28"/>
        <v>6.42048268683581E-15</v>
      </c>
    </row>
    <row r="361" spans="1:9" ht="15.75">
      <c r="A361" s="7">
        <v>353</v>
      </c>
      <c r="B361" s="6">
        <v>38446</v>
      </c>
      <c r="C361" s="1">
        <v>185.29</v>
      </c>
      <c r="E361">
        <f t="shared" si="25"/>
        <v>0.028743116869591342</v>
      </c>
      <c r="F361" s="12">
        <f t="shared" si="26"/>
        <v>0.0008261667673789864</v>
      </c>
      <c r="G361" s="11">
        <f t="shared" si="27"/>
        <v>0.0019646365422396855</v>
      </c>
      <c r="H361" s="11">
        <f t="shared" si="29"/>
        <v>1.9601241120057735E-11</v>
      </c>
      <c r="I361" s="20">
        <f t="shared" si="28"/>
        <v>1.619389401277416E-14</v>
      </c>
    </row>
    <row r="362" spans="1:9" ht="15.75">
      <c r="A362" s="7">
        <v>354</v>
      </c>
      <c r="B362" s="6">
        <v>38443</v>
      </c>
      <c r="C362" s="1">
        <v>180.04</v>
      </c>
      <c r="E362">
        <f t="shared" si="25"/>
        <v>-0.002607129475638079</v>
      </c>
      <c r="F362" s="12">
        <f t="shared" si="26"/>
        <v>6.7971241027408846E-06</v>
      </c>
      <c r="G362" s="11">
        <f t="shared" si="27"/>
        <v>0.0019646365422396855</v>
      </c>
      <c r="H362" s="11">
        <f t="shared" si="29"/>
        <v>1.842516665285427E-11</v>
      </c>
      <c r="I362" s="20">
        <f t="shared" si="28"/>
        <v>1.2523814435313335E-16</v>
      </c>
    </row>
    <row r="363" spans="1:9" ht="15.75">
      <c r="A363" s="7">
        <v>355</v>
      </c>
      <c r="B363" s="6">
        <v>38442</v>
      </c>
      <c r="C363" s="1">
        <v>180.51</v>
      </c>
      <c r="E363">
        <f t="shared" si="25"/>
        <v>0.00033244681157246236</v>
      </c>
      <c r="F363" s="12">
        <f t="shared" si="26"/>
        <v>1.1052088252469629E-07</v>
      </c>
      <c r="G363" s="11">
        <f t="shared" si="27"/>
        <v>0.0019646365422396855</v>
      </c>
      <c r="H363" s="11">
        <f t="shared" si="29"/>
        <v>1.731965665368301E-11</v>
      </c>
      <c r="I363" s="20">
        <f t="shared" si="28"/>
        <v>1.9141837383897744E-18</v>
      </c>
    </row>
    <row r="364" spans="1:9" ht="15.75">
      <c r="A364" s="7">
        <v>356</v>
      </c>
      <c r="B364" s="6">
        <v>38441</v>
      </c>
      <c r="C364" s="1">
        <v>180.45</v>
      </c>
      <c r="E364">
        <f t="shared" si="25"/>
        <v>0.004888627034991142</v>
      </c>
      <c r="F364" s="12">
        <f t="shared" si="26"/>
        <v>2.389867428724629E-05</v>
      </c>
      <c r="G364" s="11">
        <f t="shared" si="27"/>
        <v>0.0019646365422396855</v>
      </c>
      <c r="H364" s="11">
        <f t="shared" si="29"/>
        <v>1.628047725446203E-11</v>
      </c>
      <c r="I364" s="20">
        <f t="shared" si="28"/>
        <v>3.8908182314530974E-16</v>
      </c>
    </row>
    <row r="365" spans="1:9" ht="15.75">
      <c r="A365" s="7">
        <v>357</v>
      </c>
      <c r="B365" s="6">
        <v>38440</v>
      </c>
      <c r="C365" s="1">
        <v>179.57</v>
      </c>
      <c r="E365">
        <f t="shared" si="25"/>
        <v>-0.010249681132991541</v>
      </c>
      <c r="F365" s="12">
        <f t="shared" si="26"/>
        <v>0.00010505596332800277</v>
      </c>
      <c r="G365" s="11">
        <f t="shared" si="27"/>
        <v>0.0019646365422396855</v>
      </c>
      <c r="H365" s="11">
        <f t="shared" si="29"/>
        <v>1.5303648619194307E-11</v>
      </c>
      <c r="I365" s="20">
        <f t="shared" si="28"/>
        <v>1.6077395481227172E-15</v>
      </c>
    </row>
    <row r="366" spans="1:9" ht="15.75">
      <c r="A366" s="7">
        <v>358</v>
      </c>
      <c r="B366" s="6">
        <v>38439</v>
      </c>
      <c r="C366" s="1">
        <v>181.42</v>
      </c>
      <c r="E366">
        <f t="shared" si="25"/>
        <v>0.012033305707068304</v>
      </c>
      <c r="F366" s="12">
        <f t="shared" si="26"/>
        <v>0.0001448004462397626</v>
      </c>
      <c r="G366" s="11">
        <f t="shared" si="27"/>
        <v>0.0019646365422396855</v>
      </c>
      <c r="H366" s="11">
        <f t="shared" si="29"/>
        <v>1.4385429702042648E-11</v>
      </c>
      <c r="I366" s="20">
        <f t="shared" si="28"/>
        <v>2.0830166402065107E-15</v>
      </c>
    </row>
    <row r="367" spans="1:9" ht="15.75">
      <c r="A367" s="7">
        <v>359</v>
      </c>
      <c r="B367" s="6">
        <v>38435</v>
      </c>
      <c r="C367" s="1">
        <v>179.25</v>
      </c>
      <c r="E367">
        <f t="shared" si="25"/>
        <v>0.0015074117250177465</v>
      </c>
      <c r="F367" s="12">
        <f t="shared" si="26"/>
        <v>2.2722901087209783E-06</v>
      </c>
      <c r="G367" s="11">
        <f t="shared" si="27"/>
        <v>0.0019646365422396855</v>
      </c>
      <c r="H367" s="11">
        <f t="shared" si="29"/>
        <v>1.3522303919920088E-11</v>
      </c>
      <c r="I367" s="20">
        <f t="shared" si="28"/>
        <v>3.072659744435333E-17</v>
      </c>
    </row>
    <row r="368" spans="1:9" ht="15.75">
      <c r="A368" s="7">
        <v>360</v>
      </c>
      <c r="B368" s="6">
        <v>38434</v>
      </c>
      <c r="C368" s="1">
        <v>178.98</v>
      </c>
      <c r="E368">
        <f t="shared" si="25"/>
        <v>0.0021253993123135366</v>
      </c>
      <c r="F368" s="12">
        <f t="shared" si="26"/>
        <v>4.517322236782855E-06</v>
      </c>
      <c r="G368" s="11">
        <f t="shared" si="27"/>
        <v>0.0019646365422396855</v>
      </c>
      <c r="H368" s="11">
        <f t="shared" si="29"/>
        <v>1.2710965684724883E-11</v>
      </c>
      <c r="I368" s="20">
        <f t="shared" si="28"/>
        <v>5.741952793859152E-17</v>
      </c>
    </row>
    <row r="369" spans="1:9" ht="15.75">
      <c r="A369" s="7">
        <v>361</v>
      </c>
      <c r="B369" s="6">
        <v>38433</v>
      </c>
      <c r="C369" s="1">
        <v>178.6</v>
      </c>
      <c r="E369">
        <f t="shared" si="25"/>
        <v>-0.012685159527315687</v>
      </c>
      <c r="F369" s="12">
        <f t="shared" si="26"/>
        <v>0.00016091327223344794</v>
      </c>
      <c r="G369" s="11">
        <f t="shared" si="27"/>
        <v>0.0019646365422396855</v>
      </c>
      <c r="H369" s="11">
        <f t="shared" si="29"/>
        <v>1.1948307743641389E-11</v>
      </c>
      <c r="I369" s="20">
        <f t="shared" si="28"/>
        <v>1.9226412966815807E-15</v>
      </c>
    </row>
    <row r="370" spans="1:9" ht="15.75">
      <c r="A370" s="7">
        <v>362</v>
      </c>
      <c r="B370" s="6">
        <v>38432</v>
      </c>
      <c r="C370" s="1">
        <v>180.88</v>
      </c>
      <c r="E370">
        <f t="shared" si="25"/>
        <v>0.0046547795449825196</v>
      </c>
      <c r="F370" s="12">
        <f t="shared" si="26"/>
        <v>2.166697261238767E-05</v>
      </c>
      <c r="G370" s="11">
        <f t="shared" si="27"/>
        <v>0.0019646365422396855</v>
      </c>
      <c r="H370" s="11">
        <f t="shared" si="29"/>
        <v>1.1231409279022905E-11</v>
      </c>
      <c r="I370" s="20">
        <f t="shared" si="28"/>
        <v>2.4335063724710607E-16</v>
      </c>
    </row>
    <row r="371" spans="1:9" ht="15.75">
      <c r="A371" s="7">
        <v>363</v>
      </c>
      <c r="B371" s="6">
        <v>38429</v>
      </c>
      <c r="C371" s="1">
        <v>180.04</v>
      </c>
      <c r="E371">
        <f t="shared" si="25"/>
        <v>0.004174441817395958</v>
      </c>
      <c r="F371" s="12">
        <f t="shared" si="26"/>
        <v>1.7425964486824072E-05</v>
      </c>
      <c r="G371" s="11">
        <f t="shared" si="27"/>
        <v>0.0019646365422396855</v>
      </c>
      <c r="H371" s="11">
        <f t="shared" si="29"/>
        <v>1.0557524722281531E-11</v>
      </c>
      <c r="I371" s="20">
        <f t="shared" si="28"/>
        <v>1.8397505087924512E-16</v>
      </c>
    </row>
    <row r="372" spans="1:9" ht="15.75">
      <c r="A372" s="7">
        <v>364</v>
      </c>
      <c r="B372" s="6">
        <v>38428</v>
      </c>
      <c r="C372" s="1">
        <v>179.29</v>
      </c>
      <c r="E372">
        <f t="shared" si="25"/>
        <v>0.02079592540631948</v>
      </c>
      <c r="F372" s="12">
        <f t="shared" si="26"/>
        <v>0.0004324705135052041</v>
      </c>
      <c r="G372" s="11">
        <f t="shared" si="27"/>
        <v>0.0019646365422396855</v>
      </c>
      <c r="H372" s="11">
        <f t="shared" si="29"/>
        <v>9.924073238944638E-12</v>
      </c>
      <c r="I372" s="20">
        <f t="shared" si="28"/>
        <v>4.291869049709641E-15</v>
      </c>
    </row>
    <row r="373" spans="1:9" ht="15.75">
      <c r="A373" s="7">
        <v>365</v>
      </c>
      <c r="B373" s="6">
        <v>38427</v>
      </c>
      <c r="C373" s="1">
        <v>175.6</v>
      </c>
      <c r="E373">
        <f t="shared" si="25"/>
        <v>-0.016995976715375994</v>
      </c>
      <c r="F373" s="12">
        <f t="shared" si="26"/>
        <v>0.00028886322450960295</v>
      </c>
      <c r="G373" s="11">
        <f t="shared" si="27"/>
        <v>0.0019646365422396855</v>
      </c>
      <c r="H373" s="11">
        <f t="shared" si="29"/>
        <v>9.328628844607959E-12</v>
      </c>
      <c r="I373" s="20">
        <f t="shared" si="28"/>
        <v>2.694697808306747E-15</v>
      </c>
    </row>
    <row r="374" spans="1:9" ht="15.75">
      <c r="A374" s="7">
        <v>366</v>
      </c>
      <c r="B374" s="6">
        <v>38426</v>
      </c>
      <c r="C374" s="1">
        <v>178.61</v>
      </c>
      <c r="E374">
        <f t="shared" si="25"/>
        <v>0.020475828482736207</v>
      </c>
      <c r="F374" s="12">
        <f t="shared" si="26"/>
        <v>0.0004192595520544313</v>
      </c>
      <c r="G374" s="11">
        <f t="shared" si="27"/>
        <v>0.0019646365422396855</v>
      </c>
      <c r="H374" s="11">
        <f t="shared" si="29"/>
        <v>8.76891111393148E-12</v>
      </c>
      <c r="I374" s="20">
        <f t="shared" si="28"/>
        <v>3.676449745632036E-15</v>
      </c>
    </row>
    <row r="375" spans="1:9" ht="15.75">
      <c r="A375" s="7">
        <v>367</v>
      </c>
      <c r="B375" s="6">
        <v>38425</v>
      </c>
      <c r="C375" s="1">
        <v>174.99</v>
      </c>
      <c r="E375">
        <f t="shared" si="25"/>
        <v>-0.015930493646148246</v>
      </c>
      <c r="F375" s="12">
        <f t="shared" si="26"/>
        <v>0.00025378062780996965</v>
      </c>
      <c r="G375" s="11">
        <f t="shared" si="27"/>
        <v>0.0019646365422396855</v>
      </c>
      <c r="H375" s="11">
        <f t="shared" si="29"/>
        <v>8.24277644709559E-12</v>
      </c>
      <c r="I375" s="20">
        <f t="shared" si="28"/>
        <v>2.09185698164115E-15</v>
      </c>
    </row>
    <row r="376" spans="1:9" ht="15.75">
      <c r="A376" s="7">
        <v>368</v>
      </c>
      <c r="B376" s="6">
        <v>38422</v>
      </c>
      <c r="C376" s="1">
        <v>177.8</v>
      </c>
      <c r="E376">
        <f t="shared" si="25"/>
        <v>-0.012186410525998094</v>
      </c>
      <c r="F376" s="12">
        <f t="shared" si="26"/>
        <v>0.00014850860150815713</v>
      </c>
      <c r="G376" s="11">
        <f t="shared" si="27"/>
        <v>0.0019646365422396855</v>
      </c>
      <c r="H376" s="11">
        <f t="shared" si="29"/>
        <v>7.748209860269854E-12</v>
      </c>
      <c r="I376" s="20">
        <f t="shared" si="28"/>
        <v>1.1506758105403896E-15</v>
      </c>
    </row>
    <row r="377" spans="1:9" ht="15.75">
      <c r="A377" s="7">
        <v>369</v>
      </c>
      <c r="B377" s="6">
        <v>38421</v>
      </c>
      <c r="C377" s="1">
        <v>179.98</v>
      </c>
      <c r="E377">
        <f t="shared" si="25"/>
        <v>-0.007583132123108925</v>
      </c>
      <c r="F377" s="12">
        <f t="shared" si="26"/>
        <v>5.7503892796526475E-05</v>
      </c>
      <c r="G377" s="11">
        <f t="shared" si="27"/>
        <v>0.0019646365422396855</v>
      </c>
      <c r="H377" s="11">
        <f t="shared" si="29"/>
        <v>7.283317268653663E-12</v>
      </c>
      <c r="I377" s="20">
        <f t="shared" si="28"/>
        <v>4.1881909541975026E-16</v>
      </c>
    </row>
    <row r="378" spans="1:9" ht="15.75">
      <c r="A378" s="7">
        <v>370</v>
      </c>
      <c r="B378" s="6">
        <v>38420</v>
      </c>
      <c r="C378" s="1">
        <v>181.35</v>
      </c>
      <c r="E378">
        <f t="shared" si="25"/>
        <v>-0.021007456483167663</v>
      </c>
      <c r="F378" s="12">
        <f t="shared" si="26"/>
        <v>0.0004413132278921831</v>
      </c>
      <c r="G378" s="11">
        <f t="shared" si="27"/>
        <v>0.0019646365422396855</v>
      </c>
      <c r="H378" s="11">
        <f t="shared" si="29"/>
        <v>6.8463182325344425E-12</v>
      </c>
      <c r="I378" s="20">
        <f t="shared" si="28"/>
        <v>3.0213707983768803E-15</v>
      </c>
    </row>
    <row r="379" spans="1:9" ht="15.75">
      <c r="A379" s="7">
        <v>371</v>
      </c>
      <c r="B379" s="6">
        <v>38419</v>
      </c>
      <c r="C379" s="1">
        <v>185.2</v>
      </c>
      <c r="E379">
        <f t="shared" si="25"/>
        <v>-0.019304896198361805</v>
      </c>
      <c r="F379" s="12">
        <f t="shared" si="26"/>
        <v>0.00037267901722952407</v>
      </c>
      <c r="G379" s="11">
        <f t="shared" si="27"/>
        <v>0.0019646365422396855</v>
      </c>
      <c r="H379" s="11">
        <f t="shared" si="29"/>
        <v>6.435539138582375E-12</v>
      </c>
      <c r="I379" s="20">
        <f t="shared" si="28"/>
        <v>2.3983904015090174E-15</v>
      </c>
    </row>
    <row r="380" spans="1:9" ht="15.75">
      <c r="A380" s="7">
        <v>372</v>
      </c>
      <c r="B380" s="6">
        <v>38418</v>
      </c>
      <c r="C380" s="1">
        <v>188.81</v>
      </c>
      <c r="E380">
        <f t="shared" si="25"/>
        <v>0.015532323683042477</v>
      </c>
      <c r="F380" s="12">
        <f t="shared" si="26"/>
        <v>0.00024125307899480224</v>
      </c>
      <c r="G380" s="11">
        <f t="shared" si="27"/>
        <v>0.0019646365422396855</v>
      </c>
      <c r="H380" s="11">
        <f t="shared" si="29"/>
        <v>6.049406790267432E-12</v>
      </c>
      <c r="I380" s="20">
        <f t="shared" si="28"/>
        <v>1.4594380142440818E-15</v>
      </c>
    </row>
    <row r="381" spans="1:9" ht="15.75">
      <c r="A381" s="7">
        <v>373</v>
      </c>
      <c r="B381" s="6">
        <v>38415</v>
      </c>
      <c r="C381" s="1">
        <v>185.9</v>
      </c>
      <c r="E381">
        <f t="shared" si="25"/>
        <v>-0.005953196633230259</v>
      </c>
      <c r="F381" s="12">
        <f t="shared" si="26"/>
        <v>3.544055015390409E-05</v>
      </c>
      <c r="G381" s="11">
        <f t="shared" si="27"/>
        <v>0.0019646365422396855</v>
      </c>
      <c r="H381" s="11">
        <f t="shared" si="29"/>
        <v>5.686442382851386E-12</v>
      </c>
      <c r="I381" s="20">
        <f t="shared" si="28"/>
        <v>2.0153064646673041E-16</v>
      </c>
    </row>
    <row r="382" spans="1:9" ht="15.75">
      <c r="A382" s="7">
        <v>374</v>
      </c>
      <c r="B382" s="6">
        <v>38414</v>
      </c>
      <c r="C382" s="1">
        <v>187.01</v>
      </c>
      <c r="E382">
        <f t="shared" si="25"/>
        <v>0.009833766340727516</v>
      </c>
      <c r="F382" s="12">
        <f t="shared" si="26"/>
        <v>9.670296044402544E-05</v>
      </c>
      <c r="G382" s="11">
        <f t="shared" si="27"/>
        <v>0.0019646365422396855</v>
      </c>
      <c r="H382" s="11">
        <f t="shared" si="29"/>
        <v>5.3452558398803025E-12</v>
      </c>
      <c r="I382" s="20">
        <f t="shared" si="28"/>
        <v>5.169020640471409E-16</v>
      </c>
    </row>
    <row r="383" spans="1:9" ht="15.75">
      <c r="A383" s="7">
        <v>375</v>
      </c>
      <c r="B383" s="6">
        <v>38413</v>
      </c>
      <c r="C383" s="1">
        <v>185.18</v>
      </c>
      <c r="E383">
        <f t="shared" si="25"/>
        <v>-0.004740877320511566</v>
      </c>
      <c r="F383" s="12">
        <f t="shared" si="26"/>
        <v>2.2475917768140928E-05</v>
      </c>
      <c r="G383" s="11">
        <f t="shared" si="27"/>
        <v>0.0019646365422396855</v>
      </c>
      <c r="H383" s="11">
        <f t="shared" si="29"/>
        <v>5.024540489487484E-12</v>
      </c>
      <c r="I383" s="20">
        <f t="shared" si="28"/>
        <v>1.1293115886441526E-16</v>
      </c>
    </row>
    <row r="384" spans="1:9" ht="15.75">
      <c r="A384" s="7">
        <v>376</v>
      </c>
      <c r="B384" s="6">
        <v>38412</v>
      </c>
      <c r="C384" s="1">
        <v>186.06</v>
      </c>
      <c r="E384">
        <f t="shared" si="25"/>
        <v>-0.010319567585457486</v>
      </c>
      <c r="F384" s="12">
        <f t="shared" si="26"/>
        <v>0.00010649347515082485</v>
      </c>
      <c r="G384" s="11">
        <f t="shared" si="27"/>
        <v>0.0019646365422396855</v>
      </c>
      <c r="H384" s="11">
        <f t="shared" si="29"/>
        <v>4.7230680601182345E-12</v>
      </c>
      <c r="I384" s="20">
        <f t="shared" si="28"/>
        <v>5.029759310958558E-16</v>
      </c>
    </row>
    <row r="385" spans="1:9" ht="15.75">
      <c r="A385" s="7">
        <v>377</v>
      </c>
      <c r="B385" s="6">
        <v>38411</v>
      </c>
      <c r="C385" s="1">
        <v>187.99</v>
      </c>
      <c r="E385">
        <f t="shared" si="25"/>
        <v>0.01134126530560846</v>
      </c>
      <c r="F385" s="12">
        <f t="shared" si="26"/>
        <v>0.00012862429873219817</v>
      </c>
      <c r="G385" s="11">
        <f t="shared" si="27"/>
        <v>0.0019646365422396855</v>
      </c>
      <c r="H385" s="11">
        <f t="shared" si="29"/>
        <v>4.43968397651114E-12</v>
      </c>
      <c r="I385" s="20">
        <f t="shared" si="28"/>
        <v>5.710512380713223E-16</v>
      </c>
    </row>
    <row r="386" spans="1:9" ht="15.75">
      <c r="A386" s="7">
        <v>378</v>
      </c>
      <c r="B386" s="6">
        <v>38408</v>
      </c>
      <c r="C386" s="1">
        <v>185.87</v>
      </c>
      <c r="E386">
        <f t="shared" si="25"/>
        <v>-0.016117330423466563</v>
      </c>
      <c r="F386" s="12">
        <f t="shared" si="26"/>
        <v>0.00025976833997920084</v>
      </c>
      <c r="G386" s="11">
        <f t="shared" si="27"/>
        <v>0.0019646365422396855</v>
      </c>
      <c r="H386" s="11">
        <f t="shared" si="29"/>
        <v>4.173302937920471E-12</v>
      </c>
      <c r="I386" s="20">
        <f t="shared" si="28"/>
        <v>1.0840919764139226E-15</v>
      </c>
    </row>
    <row r="387" spans="1:9" ht="15.75">
      <c r="A387" s="7">
        <v>379</v>
      </c>
      <c r="B387" s="6">
        <v>38407</v>
      </c>
      <c r="C387" s="1">
        <v>188.89</v>
      </c>
      <c r="E387">
        <f t="shared" si="25"/>
        <v>-0.026435558842247905</v>
      </c>
      <c r="F387" s="12">
        <f t="shared" si="26"/>
        <v>0.0006988387713019514</v>
      </c>
      <c r="G387" s="11">
        <f t="shared" si="27"/>
        <v>0.0019646365422396855</v>
      </c>
      <c r="H387" s="11">
        <f t="shared" si="29"/>
        <v>3.922904761645243E-12</v>
      </c>
      <c r="I387" s="20">
        <f t="shared" si="28"/>
        <v>2.7414779435627358E-15</v>
      </c>
    </row>
    <row r="388" spans="1:9" ht="15.75">
      <c r="A388" s="7">
        <v>380</v>
      </c>
      <c r="B388" s="6">
        <v>38406</v>
      </c>
      <c r="C388" s="1">
        <v>193.95</v>
      </c>
      <c r="E388">
        <f t="shared" si="25"/>
        <v>0.013391666964002387</v>
      </c>
      <c r="F388" s="12">
        <f t="shared" si="26"/>
        <v>0.0001793367440747529</v>
      </c>
      <c r="G388" s="11">
        <f t="shared" si="27"/>
        <v>0.0019646365422396855</v>
      </c>
      <c r="H388" s="11">
        <f t="shared" si="29"/>
        <v>3.687530475946528E-12</v>
      </c>
      <c r="I388" s="20">
        <f t="shared" si="28"/>
        <v>6.613097092326743E-16</v>
      </c>
    </row>
    <row r="389" spans="1:9" ht="15.75">
      <c r="A389" s="7">
        <v>381</v>
      </c>
      <c r="B389" s="6">
        <v>38405</v>
      </c>
      <c r="C389" s="1">
        <v>191.37</v>
      </c>
      <c r="E389">
        <f t="shared" si="25"/>
        <v>-0.03380574663016593</v>
      </c>
      <c r="F389" s="12">
        <f t="shared" si="26"/>
        <v>0.0011428285052229752</v>
      </c>
      <c r="G389" s="11">
        <f t="shared" si="27"/>
        <v>0.0019646365422396855</v>
      </c>
      <c r="H389" s="11">
        <f t="shared" si="29"/>
        <v>3.4662786473897363E-12</v>
      </c>
      <c r="I389" s="20">
        <f t="shared" si="28"/>
        <v>3.961362045282729E-15</v>
      </c>
    </row>
    <row r="390" spans="1:9" ht="15.75">
      <c r="A390" s="7">
        <v>382</v>
      </c>
      <c r="B390" s="6">
        <v>38401</v>
      </c>
      <c r="C390" s="1">
        <v>197.95</v>
      </c>
      <c r="E390">
        <f t="shared" si="25"/>
        <v>0.00025262094361942886</v>
      </c>
      <c r="F390" s="12">
        <f t="shared" si="26"/>
        <v>6.381734115517065E-08</v>
      </c>
      <c r="G390" s="11">
        <f t="shared" si="27"/>
        <v>0.0019646365422396855</v>
      </c>
      <c r="H390" s="11">
        <f t="shared" si="29"/>
        <v>3.258301928546352E-12</v>
      </c>
      <c r="I390" s="20">
        <f t="shared" si="28"/>
        <v>2.0793616576059303E-19</v>
      </c>
    </row>
    <row r="391" spans="1:9" ht="15.75">
      <c r="A391" s="7">
        <v>383</v>
      </c>
      <c r="B391" s="6">
        <v>38400</v>
      </c>
      <c r="C391" s="1">
        <v>197.9</v>
      </c>
      <c r="E391">
        <f t="shared" si="25"/>
        <v>-0.0025737441978589187</v>
      </c>
      <c r="F391" s="12">
        <f t="shared" si="26"/>
        <v>6.624159196012449E-06</v>
      </c>
      <c r="G391" s="11">
        <f t="shared" si="27"/>
        <v>0.0019646365422396855</v>
      </c>
      <c r="H391" s="11">
        <f t="shared" si="29"/>
        <v>3.0628038128335707E-12</v>
      </c>
      <c r="I391" s="20">
        <f t="shared" si="28"/>
        <v>2.0288500042363486E-17</v>
      </c>
    </row>
    <row r="392" spans="1:9" ht="15.75">
      <c r="A392" s="7">
        <v>384</v>
      </c>
      <c r="B392" s="6">
        <v>38399</v>
      </c>
      <c r="C392" s="1">
        <v>198.41</v>
      </c>
      <c r="E392">
        <f t="shared" si="25"/>
        <v>0.01615724611166803</v>
      </c>
      <c r="F392" s="12">
        <f t="shared" si="26"/>
        <v>0.00026105660191301164</v>
      </c>
      <c r="G392" s="11">
        <f t="shared" si="27"/>
        <v>0.0019646365422396855</v>
      </c>
      <c r="H392" s="11">
        <f t="shared" si="29"/>
        <v>2.879035584063556E-12</v>
      </c>
      <c r="I392" s="20">
        <f t="shared" si="28"/>
        <v>7.5159124636227475E-16</v>
      </c>
    </row>
    <row r="393" spans="1:9" ht="15.75">
      <c r="A393" s="7">
        <v>385</v>
      </c>
      <c r="B393" s="6">
        <v>38398</v>
      </c>
      <c r="C393" s="1">
        <v>195.23</v>
      </c>
      <c r="E393">
        <f aca="true" t="shared" si="30" ref="E393:E456">LN(C393/C394)</f>
        <v>0.011539976603692093</v>
      </c>
      <c r="F393" s="12">
        <f aca="true" t="shared" si="31" ref="F393:F456">E393^2</f>
        <v>0.0001331710600137609</v>
      </c>
      <c r="G393" s="11">
        <f aca="true" t="shared" si="32" ref="G393:G456">1/509</f>
        <v>0.0019646365422396855</v>
      </c>
      <c r="H393" s="11">
        <f t="shared" si="29"/>
        <v>2.7062934490197427E-12</v>
      </c>
      <c r="I393" s="20">
        <f aca="true" t="shared" si="33" ref="I393:I456">H393*F393</f>
        <v>3.6039996731425615E-16</v>
      </c>
    </row>
    <row r="394" spans="1:9" ht="15.75">
      <c r="A394" s="7">
        <v>386</v>
      </c>
      <c r="B394" s="6">
        <v>38397</v>
      </c>
      <c r="C394" s="1">
        <v>192.99</v>
      </c>
      <c r="E394">
        <f t="shared" si="30"/>
        <v>0.029393004286696976</v>
      </c>
      <c r="F394" s="12">
        <f t="shared" si="31"/>
        <v>0.0008639487009977867</v>
      </c>
      <c r="G394" s="11">
        <f t="shared" si="32"/>
        <v>0.0019646365422396855</v>
      </c>
      <c r="H394" s="11">
        <f aca="true" t="shared" si="34" ref="H394:H457">H393*$H$2</f>
        <v>2.543915842078558E-12</v>
      </c>
      <c r="I394" s="20">
        <f t="shared" si="33"/>
        <v>2.197812787211461E-15</v>
      </c>
    </row>
    <row r="395" spans="1:9" ht="15.75">
      <c r="A395" s="7">
        <v>387</v>
      </c>
      <c r="B395" s="6">
        <v>38394</v>
      </c>
      <c r="C395" s="1">
        <v>187.4</v>
      </c>
      <c r="E395">
        <f t="shared" si="30"/>
        <v>-0.0030902043878334286</v>
      </c>
      <c r="F395" s="12">
        <f t="shared" si="31"/>
        <v>9.549363158584975E-06</v>
      </c>
      <c r="G395" s="11">
        <f t="shared" si="32"/>
        <v>0.0019646365422396855</v>
      </c>
      <c r="H395" s="11">
        <f t="shared" si="34"/>
        <v>2.3912808915538446E-12</v>
      </c>
      <c r="I395" s="20">
        <f t="shared" si="33"/>
        <v>2.2835209647632518E-17</v>
      </c>
    </row>
    <row r="396" spans="1:9" ht="15.75">
      <c r="A396" s="7">
        <v>388</v>
      </c>
      <c r="B396" s="6">
        <v>38393</v>
      </c>
      <c r="C396" s="1">
        <v>187.98</v>
      </c>
      <c r="E396">
        <f t="shared" si="30"/>
        <v>-0.018969901762590415</v>
      </c>
      <c r="F396" s="12">
        <f t="shared" si="31"/>
        <v>0.00035985717288233095</v>
      </c>
      <c r="G396" s="11">
        <f t="shared" si="32"/>
        <v>0.0019646365422396855</v>
      </c>
      <c r="H396" s="11">
        <f t="shared" si="34"/>
        <v>2.2478040380606137E-12</v>
      </c>
      <c r="I396" s="20">
        <f t="shared" si="33"/>
        <v>8.088884063299799E-16</v>
      </c>
    </row>
    <row r="397" spans="1:9" ht="15.75">
      <c r="A397" s="7">
        <v>389</v>
      </c>
      <c r="B397" s="6">
        <v>38392</v>
      </c>
      <c r="C397" s="1">
        <v>191.58</v>
      </c>
      <c r="E397">
        <f t="shared" si="30"/>
        <v>-0.03618866524516537</v>
      </c>
      <c r="F397" s="12">
        <f t="shared" si="31"/>
        <v>0.0013096194922266398</v>
      </c>
      <c r="G397" s="11">
        <f t="shared" si="32"/>
        <v>0.0019646365422396855</v>
      </c>
      <c r="H397" s="11">
        <f t="shared" si="34"/>
        <v>2.112935795776977E-12</v>
      </c>
      <c r="I397" s="20">
        <f t="shared" si="33"/>
        <v>2.7671419039729357E-15</v>
      </c>
    </row>
    <row r="398" spans="1:9" ht="15.75">
      <c r="A398" s="7">
        <v>390</v>
      </c>
      <c r="B398" s="6">
        <v>38391</v>
      </c>
      <c r="C398" s="1">
        <v>198.64</v>
      </c>
      <c r="E398">
        <f t="shared" si="30"/>
        <v>0.01322643245757818</v>
      </c>
      <c r="F398" s="12">
        <f t="shared" si="31"/>
        <v>0.00017493851555487757</v>
      </c>
      <c r="G398" s="11">
        <f t="shared" si="32"/>
        <v>0.0019646365422396855</v>
      </c>
      <c r="H398" s="11">
        <f t="shared" si="34"/>
        <v>1.986159648030358E-12</v>
      </c>
      <c r="I398" s="20">
        <f t="shared" si="33"/>
        <v>3.4745582048142894E-16</v>
      </c>
    </row>
    <row r="399" spans="1:9" ht="15.75">
      <c r="A399" s="7">
        <v>391</v>
      </c>
      <c r="B399" s="6">
        <v>38390</v>
      </c>
      <c r="C399" s="1">
        <v>196.03</v>
      </c>
      <c r="E399">
        <f t="shared" si="30"/>
        <v>-0.041615435720264354</v>
      </c>
      <c r="F399" s="12">
        <f t="shared" si="31"/>
        <v>0.0017318444901874544</v>
      </c>
      <c r="G399" s="11">
        <f t="shared" si="32"/>
        <v>0.0019646365422396855</v>
      </c>
      <c r="H399" s="11">
        <f t="shared" si="34"/>
        <v>1.8669900691485364E-12</v>
      </c>
      <c r="I399" s="20">
        <f t="shared" si="33"/>
        <v>3.2333364644895873E-15</v>
      </c>
    </row>
    <row r="400" spans="1:9" ht="15.75">
      <c r="A400" s="7">
        <v>392</v>
      </c>
      <c r="B400" s="6">
        <v>38387</v>
      </c>
      <c r="C400" s="1">
        <v>204.36</v>
      </c>
      <c r="E400">
        <f t="shared" si="30"/>
        <v>-0.031311261686206404</v>
      </c>
      <c r="F400" s="12">
        <f t="shared" si="31"/>
        <v>0.0009803951083820971</v>
      </c>
      <c r="G400" s="11">
        <f t="shared" si="32"/>
        <v>0.0019646365422396855</v>
      </c>
      <c r="H400" s="11">
        <f t="shared" si="34"/>
        <v>1.7549706649996242E-12</v>
      </c>
      <c r="I400" s="20">
        <f t="shared" si="33"/>
        <v>1.7205646553197076E-15</v>
      </c>
    </row>
    <row r="401" spans="1:9" ht="15.75">
      <c r="A401" s="7">
        <v>393</v>
      </c>
      <c r="B401" s="6">
        <v>38386</v>
      </c>
      <c r="C401" s="1">
        <v>210.86</v>
      </c>
      <c r="E401">
        <f t="shared" si="30"/>
        <v>0.023512430970863044</v>
      </c>
      <c r="F401" s="12">
        <f t="shared" si="31"/>
        <v>0.0005528344101595996</v>
      </c>
      <c r="G401" s="11">
        <f t="shared" si="32"/>
        <v>0.0019646365422396855</v>
      </c>
      <c r="H401" s="11">
        <f t="shared" si="34"/>
        <v>1.6496724250996468E-12</v>
      </c>
      <c r="I401" s="20">
        <f t="shared" si="33"/>
        <v>9.119956820865196E-16</v>
      </c>
    </row>
    <row r="402" spans="1:9" ht="15.75">
      <c r="A402" s="7">
        <v>394</v>
      </c>
      <c r="B402" s="6">
        <v>38385</v>
      </c>
      <c r="C402" s="1">
        <v>205.96</v>
      </c>
      <c r="E402">
        <f t="shared" si="30"/>
        <v>0.07070757216428644</v>
      </c>
      <c r="F402" s="12">
        <f t="shared" si="31"/>
        <v>0.0049995607613677745</v>
      </c>
      <c r="G402" s="11">
        <f t="shared" si="32"/>
        <v>0.0019646365422396855</v>
      </c>
      <c r="H402" s="11">
        <f t="shared" si="34"/>
        <v>1.5506920795936679E-12</v>
      </c>
      <c r="I402" s="20">
        <f t="shared" si="33"/>
        <v>7.752779274100295E-15</v>
      </c>
    </row>
    <row r="403" spans="1:9" ht="15.75">
      <c r="A403" s="7">
        <v>395</v>
      </c>
      <c r="B403" s="6">
        <v>38384</v>
      </c>
      <c r="C403" s="1">
        <v>191.9</v>
      </c>
      <c r="E403">
        <f t="shared" si="30"/>
        <v>-0.01919959884869263</v>
      </c>
      <c r="F403" s="12">
        <f t="shared" si="31"/>
        <v>0.0003686245959507193</v>
      </c>
      <c r="G403" s="11">
        <f t="shared" si="32"/>
        <v>0.0019646365422396855</v>
      </c>
      <c r="H403" s="11">
        <f t="shared" si="34"/>
        <v>1.4576505548180476E-12</v>
      </c>
      <c r="I403" s="20">
        <f t="shared" si="33"/>
        <v>5.373258468071446E-16</v>
      </c>
    </row>
    <row r="404" spans="1:9" ht="15.75">
      <c r="A404" s="7">
        <v>396</v>
      </c>
      <c r="B404" s="6">
        <v>38383</v>
      </c>
      <c r="C404" s="1">
        <v>195.62</v>
      </c>
      <c r="E404">
        <f t="shared" si="30"/>
        <v>0.02736205521814953</v>
      </c>
      <c r="F404" s="12">
        <f t="shared" si="31"/>
        <v>0.0007486820657610639</v>
      </c>
      <c r="G404" s="11">
        <f t="shared" si="32"/>
        <v>0.0019646365422396855</v>
      </c>
      <c r="H404" s="11">
        <f t="shared" si="34"/>
        <v>1.3701915215289647E-12</v>
      </c>
      <c r="I404" s="20">
        <f t="shared" si="33"/>
        <v>1.0258378188266005E-15</v>
      </c>
    </row>
    <row r="405" spans="1:9" ht="15.75">
      <c r="A405" s="7">
        <v>397</v>
      </c>
      <c r="B405" s="6">
        <v>38380</v>
      </c>
      <c r="C405" s="1">
        <v>190.34</v>
      </c>
      <c r="E405">
        <f t="shared" si="30"/>
        <v>0.011944542412383186</v>
      </c>
      <c r="F405" s="12">
        <f t="shared" si="31"/>
        <v>0.00014267209344122074</v>
      </c>
      <c r="G405" s="11">
        <f t="shared" si="32"/>
        <v>0.0019646365422396855</v>
      </c>
      <c r="H405" s="11">
        <f t="shared" si="34"/>
        <v>1.2879800302372267E-12</v>
      </c>
      <c r="I405" s="20">
        <f t="shared" si="33"/>
        <v>1.8375880722443192E-16</v>
      </c>
    </row>
    <row r="406" spans="1:9" ht="15.75">
      <c r="A406" s="7">
        <v>398</v>
      </c>
      <c r="B406" s="6">
        <v>38379</v>
      </c>
      <c r="C406" s="1">
        <v>188.08</v>
      </c>
      <c r="E406">
        <f t="shared" si="30"/>
        <v>-0.006148646531133208</v>
      </c>
      <c r="F406" s="12">
        <f t="shared" si="31"/>
        <v>3.7805854164816434E-05</v>
      </c>
      <c r="G406" s="11">
        <f t="shared" si="32"/>
        <v>0.0019646365422396855</v>
      </c>
      <c r="H406" s="11">
        <f t="shared" si="34"/>
        <v>1.2107012284229931E-12</v>
      </c>
      <c r="I406" s="20">
        <f t="shared" si="33"/>
        <v>4.577159407892379E-17</v>
      </c>
    </row>
    <row r="407" spans="1:9" ht="15.75">
      <c r="A407" s="7">
        <v>399</v>
      </c>
      <c r="B407" s="6">
        <v>38378</v>
      </c>
      <c r="C407" s="1">
        <v>189.24</v>
      </c>
      <c r="E407">
        <f t="shared" si="30"/>
        <v>0.06618858180262059</v>
      </c>
      <c r="F407" s="12">
        <f t="shared" si="31"/>
        <v>0.004380928361042198</v>
      </c>
      <c r="G407" s="11">
        <f t="shared" si="32"/>
        <v>0.0019646365422396855</v>
      </c>
      <c r="H407" s="11">
        <f t="shared" si="34"/>
        <v>1.1380591547176134E-12</v>
      </c>
      <c r="I407" s="20">
        <f t="shared" si="33"/>
        <v>4.985755627446103E-15</v>
      </c>
    </row>
    <row r="408" spans="1:9" ht="15.75">
      <c r="A408" s="7">
        <v>400</v>
      </c>
      <c r="B408" s="6">
        <v>38377</v>
      </c>
      <c r="C408" s="1">
        <v>177.12</v>
      </c>
      <c r="E408">
        <f t="shared" si="30"/>
        <v>-0.020121403199421063</v>
      </c>
      <c r="F408" s="12">
        <f t="shared" si="31"/>
        <v>0.0004048708667136722</v>
      </c>
      <c r="G408" s="11">
        <f t="shared" si="32"/>
        <v>0.0019646365422396855</v>
      </c>
      <c r="H408" s="11">
        <f t="shared" si="34"/>
        <v>1.0697756054345566E-12</v>
      </c>
      <c r="I408" s="20">
        <f t="shared" si="33"/>
        <v>4.331209765614323E-16</v>
      </c>
    </row>
    <row r="409" spans="1:9" ht="15.75">
      <c r="A409" s="7">
        <v>401</v>
      </c>
      <c r="B409" s="6">
        <v>38376</v>
      </c>
      <c r="C409" s="1">
        <v>180.72</v>
      </c>
      <c r="E409">
        <f t="shared" si="30"/>
        <v>-0.04098134437319368</v>
      </c>
      <c r="F409" s="12">
        <f t="shared" si="31"/>
        <v>0.0016794705866342934</v>
      </c>
      <c r="G409" s="11">
        <f t="shared" si="32"/>
        <v>0.0019646365422396855</v>
      </c>
      <c r="H409" s="11">
        <f t="shared" si="34"/>
        <v>1.0055890691084833E-12</v>
      </c>
      <c r="I409" s="20">
        <f t="shared" si="33"/>
        <v>1.6888572638086574E-15</v>
      </c>
    </row>
    <row r="410" spans="1:9" ht="15.75">
      <c r="A410" s="7">
        <v>402</v>
      </c>
      <c r="B410" s="6">
        <v>38373</v>
      </c>
      <c r="C410" s="1">
        <v>188.28</v>
      </c>
      <c r="E410">
        <f t="shared" si="30"/>
        <v>-0.029515486348008067</v>
      </c>
      <c r="F410" s="12">
        <f t="shared" si="31"/>
        <v>0.0008711639343594506</v>
      </c>
      <c r="G410" s="11">
        <f t="shared" si="32"/>
        <v>0.0019646365422396855</v>
      </c>
      <c r="H410" s="11">
        <f t="shared" si="34"/>
        <v>9.452537249619743E-13</v>
      </c>
      <c r="I410" s="20">
        <f t="shared" si="33"/>
        <v>8.234709540057996E-16</v>
      </c>
    </row>
    <row r="411" spans="1:9" ht="15.75">
      <c r="A411" s="7">
        <v>403</v>
      </c>
      <c r="B411" s="6">
        <v>38372</v>
      </c>
      <c r="C411" s="1">
        <v>193.92</v>
      </c>
      <c r="E411">
        <f t="shared" si="30"/>
        <v>-0.017279710147620208</v>
      </c>
      <c r="F411" s="12">
        <f t="shared" si="31"/>
        <v>0.00029858838278576876</v>
      </c>
      <c r="G411" s="11">
        <f t="shared" si="32"/>
        <v>0.0019646365422396855</v>
      </c>
      <c r="H411" s="11">
        <f t="shared" si="34"/>
        <v>8.885385014642558E-13</v>
      </c>
      <c r="I411" s="20">
        <f t="shared" si="33"/>
        <v>2.6530727419510255E-16</v>
      </c>
    </row>
    <row r="412" spans="1:9" ht="15.75">
      <c r="A412" s="7">
        <v>404</v>
      </c>
      <c r="B412" s="6">
        <v>38371</v>
      </c>
      <c r="C412" s="1">
        <v>197.3</v>
      </c>
      <c r="E412">
        <f t="shared" si="30"/>
        <v>-0.03290426455183979</v>
      </c>
      <c r="F412" s="12">
        <f t="shared" si="31"/>
        <v>0.0010826906256974607</v>
      </c>
      <c r="G412" s="11">
        <f t="shared" si="32"/>
        <v>0.0019646365422396855</v>
      </c>
      <c r="H412" s="11">
        <f t="shared" si="34"/>
        <v>8.352261913764004E-13</v>
      </c>
      <c r="I412" s="20">
        <f t="shared" si="33"/>
        <v>9.04291567740222E-16</v>
      </c>
    </row>
    <row r="413" spans="1:9" ht="15.75">
      <c r="A413" s="7">
        <v>405</v>
      </c>
      <c r="B413" s="6">
        <v>38370</v>
      </c>
      <c r="C413" s="1">
        <v>203.9</v>
      </c>
      <c r="E413">
        <f t="shared" si="30"/>
        <v>0.019462322283498024</v>
      </c>
      <c r="F413" s="12">
        <f t="shared" si="31"/>
        <v>0.00037878198866674376</v>
      </c>
      <c r="G413" s="11">
        <f t="shared" si="32"/>
        <v>0.0019646365422396855</v>
      </c>
      <c r="H413" s="11">
        <f t="shared" si="34"/>
        <v>7.851126198938163E-13</v>
      </c>
      <c r="I413" s="20">
        <f t="shared" si="33"/>
        <v>2.97386519490737E-16</v>
      </c>
    </row>
    <row r="414" spans="1:9" ht="15.75">
      <c r="A414" s="7">
        <v>406</v>
      </c>
      <c r="B414" s="6">
        <v>38366</v>
      </c>
      <c r="C414" s="1">
        <v>199.97</v>
      </c>
      <c r="E414">
        <f t="shared" si="30"/>
        <v>0.023476919380031155</v>
      </c>
      <c r="F414" s="12">
        <f t="shared" si="31"/>
        <v>0.0005511657435764824</v>
      </c>
      <c r="G414" s="11">
        <f t="shared" si="32"/>
        <v>0.0019646365422396855</v>
      </c>
      <c r="H414" s="11">
        <f t="shared" si="34"/>
        <v>7.380058627001872E-13</v>
      </c>
      <c r="I414" s="20">
        <f t="shared" si="33"/>
        <v>4.0676355007895214E-16</v>
      </c>
    </row>
    <row r="415" spans="1:9" ht="15.75">
      <c r="A415" s="7">
        <v>407</v>
      </c>
      <c r="B415" s="6">
        <v>38365</v>
      </c>
      <c r="C415" s="1">
        <v>195.33</v>
      </c>
      <c r="E415">
        <f t="shared" si="30"/>
        <v>-0.0002559443079159823</v>
      </c>
      <c r="F415" s="12">
        <f t="shared" si="31"/>
        <v>6.550748875459115E-08</v>
      </c>
      <c r="G415" s="11">
        <f t="shared" si="32"/>
        <v>0.0019646365422396855</v>
      </c>
      <c r="H415" s="11">
        <f t="shared" si="34"/>
        <v>6.937255109381759E-13</v>
      </c>
      <c r="I415" s="20">
        <f t="shared" si="33"/>
        <v>4.544421610655556E-20</v>
      </c>
    </row>
    <row r="416" spans="1:9" ht="15.75">
      <c r="A416" s="7">
        <v>408</v>
      </c>
      <c r="B416" s="6">
        <v>38364</v>
      </c>
      <c r="C416" s="1">
        <v>195.38</v>
      </c>
      <c r="E416">
        <f t="shared" si="30"/>
        <v>0.009462170772000005</v>
      </c>
      <c r="F416" s="12">
        <f t="shared" si="31"/>
        <v>8.953267571849117E-05</v>
      </c>
      <c r="G416" s="11">
        <f t="shared" si="32"/>
        <v>0.0019646365422396855</v>
      </c>
      <c r="H416" s="11">
        <f t="shared" si="34"/>
        <v>6.521019802818853E-13</v>
      </c>
      <c r="I416" s="20">
        <f t="shared" si="33"/>
        <v>5.838443513596396E-17</v>
      </c>
    </row>
    <row r="417" spans="1:9" ht="15.75">
      <c r="A417" s="7">
        <v>409</v>
      </c>
      <c r="B417" s="6">
        <v>38363</v>
      </c>
      <c r="C417" s="1">
        <v>193.54</v>
      </c>
      <c r="E417">
        <f t="shared" si="30"/>
        <v>-0.007822994091072611</v>
      </c>
      <c r="F417" s="12">
        <f t="shared" si="31"/>
        <v>6.119923654895698E-05</v>
      </c>
      <c r="G417" s="11">
        <f t="shared" si="32"/>
        <v>0.0019646365422396855</v>
      </c>
      <c r="H417" s="11">
        <f t="shared" si="34"/>
        <v>6.129758614649722E-13</v>
      </c>
      <c r="I417" s="20">
        <f t="shared" si="33"/>
        <v>3.751365474459552E-17</v>
      </c>
    </row>
    <row r="418" spans="1:9" ht="15.75">
      <c r="A418" s="7">
        <v>410</v>
      </c>
      <c r="B418" s="6">
        <v>38362</v>
      </c>
      <c r="C418" s="1">
        <v>195.06</v>
      </c>
      <c r="E418">
        <f t="shared" si="30"/>
        <v>0.0062225394269308865</v>
      </c>
      <c r="F418" s="12">
        <f t="shared" si="31"/>
        <v>3.871999691970937E-05</v>
      </c>
      <c r="G418" s="11">
        <f t="shared" si="32"/>
        <v>0.0019646365422396855</v>
      </c>
      <c r="H418" s="11">
        <f t="shared" si="34"/>
        <v>5.761973097770739E-13</v>
      </c>
      <c r="I418" s="20">
        <f t="shared" si="33"/>
        <v>2.2310358059713125E-17</v>
      </c>
    </row>
    <row r="419" spans="1:9" ht="15.75">
      <c r="A419" s="7">
        <v>411</v>
      </c>
      <c r="B419" s="6">
        <v>38359</v>
      </c>
      <c r="C419" s="1">
        <v>193.85</v>
      </c>
      <c r="E419">
        <f t="shared" si="30"/>
        <v>0.027721440412571862</v>
      </c>
      <c r="F419" s="12">
        <f t="shared" si="31"/>
        <v>0.0007684782585477724</v>
      </c>
      <c r="G419" s="11">
        <f t="shared" si="32"/>
        <v>0.0019646365422396855</v>
      </c>
      <c r="H419" s="11">
        <f t="shared" si="34"/>
        <v>5.416254711904494E-13</v>
      </c>
      <c r="I419" s="20">
        <f t="shared" si="33"/>
        <v>4.162273988855532E-16</v>
      </c>
    </row>
    <row r="420" spans="1:9" ht="15.75">
      <c r="A420" s="7">
        <v>412</v>
      </c>
      <c r="B420" s="6">
        <v>38358</v>
      </c>
      <c r="C420" s="1">
        <v>188.55</v>
      </c>
      <c r="E420">
        <f t="shared" si="30"/>
        <v>-0.02596596701668974</v>
      </c>
      <c r="F420" s="12">
        <f t="shared" si="31"/>
        <v>0.0006742314431118194</v>
      </c>
      <c r="G420" s="11">
        <f t="shared" si="32"/>
        <v>0.0019646365422396855</v>
      </c>
      <c r="H420" s="11">
        <f t="shared" si="34"/>
        <v>5.091279429190224E-13</v>
      </c>
      <c r="I420" s="20">
        <f t="shared" si="33"/>
        <v>3.432700676828445E-16</v>
      </c>
    </row>
    <row r="421" spans="1:9" ht="15.75">
      <c r="A421" s="7">
        <v>413</v>
      </c>
      <c r="B421" s="6">
        <v>38357</v>
      </c>
      <c r="C421" s="1">
        <v>193.51</v>
      </c>
      <c r="E421">
        <f t="shared" si="30"/>
        <v>-0.00510297233744501</v>
      </c>
      <c r="F421" s="12">
        <f t="shared" si="31"/>
        <v>2.604032667672899E-05</v>
      </c>
      <c r="G421" s="11">
        <f t="shared" si="32"/>
        <v>0.0019646365422396855</v>
      </c>
      <c r="H421" s="11">
        <f t="shared" si="34"/>
        <v>4.78580266343881E-13</v>
      </c>
      <c r="I421" s="20">
        <f t="shared" si="33"/>
        <v>1.246238647663063E-17</v>
      </c>
    </row>
    <row r="422" spans="1:9" ht="15.75">
      <c r="A422" s="7">
        <v>414</v>
      </c>
      <c r="B422" s="6">
        <v>38356</v>
      </c>
      <c r="C422" s="1">
        <v>194.5</v>
      </c>
      <c r="E422">
        <f t="shared" si="30"/>
        <v>-0.04134422317369202</v>
      </c>
      <c r="F422" s="12">
        <f t="shared" si="31"/>
        <v>0.001709344789836052</v>
      </c>
      <c r="G422" s="11">
        <f t="shared" si="32"/>
        <v>0.0019646365422396855</v>
      </c>
      <c r="H422" s="11">
        <f t="shared" si="34"/>
        <v>4.498654503632481E-13</v>
      </c>
      <c r="I422" s="20">
        <f t="shared" si="33"/>
        <v>7.689751637056672E-16</v>
      </c>
    </row>
    <row r="423" spans="1:9" ht="15.75">
      <c r="A423" s="7">
        <v>415</v>
      </c>
      <c r="B423" s="6">
        <v>38355</v>
      </c>
      <c r="C423" s="1">
        <v>202.71</v>
      </c>
      <c r="E423">
        <f t="shared" si="30"/>
        <v>0.0501748726208156</v>
      </c>
      <c r="F423" s="12">
        <f t="shared" si="31"/>
        <v>0.002517517842515071</v>
      </c>
      <c r="G423" s="11">
        <f t="shared" si="32"/>
        <v>0.0019646365422396855</v>
      </c>
      <c r="H423" s="11">
        <f t="shared" si="34"/>
        <v>4.2287352334145315E-13</v>
      </c>
      <c r="I423" s="20">
        <f t="shared" si="33"/>
        <v>1.0645916401393216E-15</v>
      </c>
    </row>
    <row r="424" spans="1:9" ht="15.75">
      <c r="A424" s="7">
        <v>416</v>
      </c>
      <c r="B424" s="6">
        <v>38352</v>
      </c>
      <c r="C424" s="1">
        <v>192.79</v>
      </c>
      <c r="E424">
        <f t="shared" si="30"/>
        <v>-0.024643271702390026</v>
      </c>
      <c r="F424" s="12">
        <f t="shared" si="31"/>
        <v>0.000607290840197817</v>
      </c>
      <c r="G424" s="11">
        <f t="shared" si="32"/>
        <v>0.0019646365422396855</v>
      </c>
      <c r="H424" s="11">
        <f t="shared" si="34"/>
        <v>3.975011119409659E-13</v>
      </c>
      <c r="I424" s="20">
        <f t="shared" si="33"/>
        <v>2.413987842501957E-16</v>
      </c>
    </row>
    <row r="425" spans="1:9" ht="15.75">
      <c r="A425" s="7">
        <v>417</v>
      </c>
      <c r="B425" s="6">
        <v>38351</v>
      </c>
      <c r="C425" s="1">
        <v>197.6</v>
      </c>
      <c r="E425">
        <f t="shared" si="30"/>
        <v>0.024072865402084028</v>
      </c>
      <c r="F425" s="12">
        <f t="shared" si="31"/>
        <v>0.0005795028486668542</v>
      </c>
      <c r="G425" s="11">
        <f t="shared" si="32"/>
        <v>0.0019646365422396855</v>
      </c>
      <c r="H425" s="11">
        <f t="shared" si="34"/>
        <v>3.7365104522450793E-13</v>
      </c>
      <c r="I425" s="20">
        <f t="shared" si="33"/>
        <v>2.165318451149499E-16</v>
      </c>
    </row>
    <row r="426" spans="1:9" ht="15.75">
      <c r="A426" s="7">
        <v>418</v>
      </c>
      <c r="B426" s="6">
        <v>38350</v>
      </c>
      <c r="C426" s="1">
        <v>192.9</v>
      </c>
      <c r="E426">
        <f t="shared" si="30"/>
        <v>0.0007260281395513975</v>
      </c>
      <c r="F426" s="12">
        <f t="shared" si="31"/>
        <v>5.271168594204636E-07</v>
      </c>
      <c r="G426" s="11">
        <f t="shared" si="32"/>
        <v>0.0019646365422396855</v>
      </c>
      <c r="H426" s="11">
        <f t="shared" si="34"/>
        <v>3.5123198251103744E-13</v>
      </c>
      <c r="I426" s="20">
        <f t="shared" si="33"/>
        <v>1.8514029954924126E-19</v>
      </c>
    </row>
    <row r="427" spans="1:9" ht="15.75">
      <c r="A427" s="7">
        <v>419</v>
      </c>
      <c r="B427" s="6">
        <v>38349</v>
      </c>
      <c r="C427" s="1">
        <v>192.76</v>
      </c>
      <c r="E427">
        <f t="shared" si="30"/>
        <v>0.004419379641975965</v>
      </c>
      <c r="F427" s="12">
        <f t="shared" si="31"/>
        <v>1.9530916419911607E-05</v>
      </c>
      <c r="G427" s="11">
        <f t="shared" si="32"/>
        <v>0.0019646365422396855</v>
      </c>
      <c r="H427" s="11">
        <f t="shared" si="34"/>
        <v>3.301580635603752E-13</v>
      </c>
      <c r="I427" s="20">
        <f t="shared" si="33"/>
        <v>6.4482895447575514E-18</v>
      </c>
    </row>
    <row r="428" spans="1:9" ht="15.75">
      <c r="A428" s="7">
        <v>420</v>
      </c>
      <c r="B428" s="6">
        <v>38348</v>
      </c>
      <c r="C428" s="1">
        <v>191.91</v>
      </c>
      <c r="E428">
        <f t="shared" si="30"/>
        <v>0.021116605710736324</v>
      </c>
      <c r="F428" s="12">
        <f t="shared" si="31"/>
        <v>0.00044591103674270193</v>
      </c>
      <c r="G428" s="11">
        <f t="shared" si="32"/>
        <v>0.0019646365422396855</v>
      </c>
      <c r="H428" s="11">
        <f t="shared" si="34"/>
        <v>3.1034857974675264E-13</v>
      </c>
      <c r="I428" s="20">
        <f t="shared" si="33"/>
        <v>1.3838785694649957E-16</v>
      </c>
    </row>
    <row r="429" spans="1:9" ht="15.75">
      <c r="A429" s="7">
        <v>421</v>
      </c>
      <c r="B429" s="6">
        <v>38344</v>
      </c>
      <c r="C429" s="1">
        <v>187.9</v>
      </c>
      <c r="E429">
        <f t="shared" si="30"/>
        <v>0.008551628811876896</v>
      </c>
      <c r="F429" s="12">
        <f t="shared" si="31"/>
        <v>7.313035533612305E-05</v>
      </c>
      <c r="G429" s="11">
        <f t="shared" si="32"/>
        <v>0.0019646365422396855</v>
      </c>
      <c r="H429" s="11">
        <f t="shared" si="34"/>
        <v>2.9172766496194747E-13</v>
      </c>
      <c r="I429" s="20">
        <f t="shared" si="33"/>
        <v>2.133414780004467E-17</v>
      </c>
    </row>
    <row r="430" spans="1:9" ht="15.75">
      <c r="A430" s="7">
        <v>422</v>
      </c>
      <c r="B430" s="6">
        <v>38343</v>
      </c>
      <c r="C430" s="1">
        <v>186.3</v>
      </c>
      <c r="E430">
        <f t="shared" si="30"/>
        <v>0.01378213951459688</v>
      </c>
      <c r="F430" s="12">
        <f t="shared" si="31"/>
        <v>0.0001899473695998127</v>
      </c>
      <c r="G430" s="11">
        <f t="shared" si="32"/>
        <v>0.0019646365422396855</v>
      </c>
      <c r="H430" s="11">
        <f t="shared" si="34"/>
        <v>2.742240050642306E-13</v>
      </c>
      <c r="I430" s="20">
        <f t="shared" si="33"/>
        <v>5.208812844307632E-17</v>
      </c>
    </row>
    <row r="431" spans="1:9" ht="15.75">
      <c r="A431" s="7">
        <v>423</v>
      </c>
      <c r="B431" s="6">
        <v>38342</v>
      </c>
      <c r="C431" s="1">
        <v>183.75</v>
      </c>
      <c r="E431">
        <f t="shared" si="30"/>
        <v>-0.006887789250226536</v>
      </c>
      <c r="F431" s="12">
        <f t="shared" si="31"/>
        <v>4.7441640755536224E-05</v>
      </c>
      <c r="G431" s="11">
        <f t="shared" si="32"/>
        <v>0.0019646365422396855</v>
      </c>
      <c r="H431" s="11">
        <f t="shared" si="34"/>
        <v>2.5777056476037674E-13</v>
      </c>
      <c r="I431" s="20">
        <f t="shared" si="33"/>
        <v>1.2229058530713478E-17</v>
      </c>
    </row>
    <row r="432" spans="1:9" ht="15.75">
      <c r="A432" s="7">
        <v>424</v>
      </c>
      <c r="B432" s="6">
        <v>38341</v>
      </c>
      <c r="C432" s="1">
        <v>185.02</v>
      </c>
      <c r="E432">
        <f t="shared" si="30"/>
        <v>0.02706273074469572</v>
      </c>
      <c r="F432" s="12">
        <f t="shared" si="31"/>
        <v>0.0007323913953598989</v>
      </c>
      <c r="G432" s="11">
        <f t="shared" si="32"/>
        <v>0.0019646365422396855</v>
      </c>
      <c r="H432" s="11">
        <f t="shared" si="34"/>
        <v>2.423043308747541E-13</v>
      </c>
      <c r="I432" s="20">
        <f t="shared" si="33"/>
        <v>1.7746160699110779E-16</v>
      </c>
    </row>
    <row r="433" spans="1:9" ht="15.75">
      <c r="A433" s="7">
        <v>425</v>
      </c>
      <c r="B433" s="6">
        <v>38338</v>
      </c>
      <c r="C433" s="1">
        <v>180.08</v>
      </c>
      <c r="E433">
        <f t="shared" si="30"/>
        <v>0.020250306343335106</v>
      </c>
      <c r="F433" s="12">
        <f t="shared" si="31"/>
        <v>0.00041007490699891805</v>
      </c>
      <c r="G433" s="11">
        <f t="shared" si="32"/>
        <v>0.0019646365422396855</v>
      </c>
      <c r="H433" s="11">
        <f t="shared" si="34"/>
        <v>2.2776607102226883E-13</v>
      </c>
      <c r="I433" s="20">
        <f t="shared" si="33"/>
        <v>9.340115039196586E-17</v>
      </c>
    </row>
    <row r="434" spans="1:9" ht="15.75">
      <c r="A434" s="7">
        <v>426</v>
      </c>
      <c r="B434" s="6">
        <v>38337</v>
      </c>
      <c r="C434" s="1">
        <v>176.47</v>
      </c>
      <c r="E434">
        <f t="shared" si="30"/>
        <v>-0.018582990890111457</v>
      </c>
      <c r="F434" s="12">
        <f t="shared" si="31"/>
        <v>0.0003453275504219654</v>
      </c>
      <c r="G434" s="11">
        <f t="shared" si="32"/>
        <v>0.0019646365422396855</v>
      </c>
      <c r="H434" s="11">
        <f t="shared" si="34"/>
        <v>2.141001067609327E-13</v>
      </c>
      <c r="I434" s="20">
        <f t="shared" si="33"/>
        <v>7.393466541283417E-17</v>
      </c>
    </row>
    <row r="435" spans="1:9" ht="15.75">
      <c r="A435" s="7">
        <v>427</v>
      </c>
      <c r="B435" s="6">
        <v>38336</v>
      </c>
      <c r="C435" s="1">
        <v>179.78</v>
      </c>
      <c r="E435">
        <f t="shared" si="30"/>
        <v>0.006081420254683437</v>
      </c>
      <c r="F435" s="12">
        <f t="shared" si="31"/>
        <v>3.698367231407396E-05</v>
      </c>
      <c r="G435" s="11">
        <f t="shared" si="32"/>
        <v>0.0019646365422396855</v>
      </c>
      <c r="H435" s="11">
        <f t="shared" si="34"/>
        <v>2.0125410035527672E-13</v>
      </c>
      <c r="I435" s="20">
        <f t="shared" si="33"/>
        <v>7.44311569940331E-18</v>
      </c>
    </row>
    <row r="436" spans="1:9" ht="15.75">
      <c r="A436" s="7">
        <v>428</v>
      </c>
      <c r="B436" s="6">
        <v>38335</v>
      </c>
      <c r="C436" s="1">
        <v>178.69</v>
      </c>
      <c r="E436">
        <f t="shared" si="30"/>
        <v>0.04721046230665787</v>
      </c>
      <c r="F436" s="12">
        <f t="shared" si="31"/>
        <v>0.0022288277512083634</v>
      </c>
      <c r="G436" s="11">
        <f t="shared" si="32"/>
        <v>0.0019646365422396855</v>
      </c>
      <c r="H436" s="11">
        <f t="shared" si="34"/>
        <v>1.891788543339601E-13</v>
      </c>
      <c r="I436" s="20">
        <f t="shared" si="33"/>
        <v>4.2164708048133486E-16</v>
      </c>
    </row>
    <row r="437" spans="1:9" ht="15.75">
      <c r="A437" s="7">
        <v>429</v>
      </c>
      <c r="B437" s="6">
        <v>38334</v>
      </c>
      <c r="C437" s="1">
        <v>170.45</v>
      </c>
      <c r="E437">
        <f t="shared" si="30"/>
        <v>-0.007015521319789013</v>
      </c>
      <c r="F437" s="12">
        <f t="shared" si="31"/>
        <v>4.9217539388414176E-05</v>
      </c>
      <c r="G437" s="11">
        <f t="shared" si="32"/>
        <v>0.0019646365422396855</v>
      </c>
      <c r="H437" s="11">
        <f t="shared" si="34"/>
        <v>1.778281230739225E-13</v>
      </c>
      <c r="I437" s="20">
        <f t="shared" si="33"/>
        <v>8.752262651758545E-18</v>
      </c>
    </row>
    <row r="438" spans="1:9" ht="15.75">
      <c r="A438" s="7">
        <v>430</v>
      </c>
      <c r="B438" s="6">
        <v>38331</v>
      </c>
      <c r="C438" s="1">
        <v>171.65</v>
      </c>
      <c r="E438">
        <f t="shared" si="30"/>
        <v>-0.010316539858793309</v>
      </c>
      <c r="F438" s="12">
        <f t="shared" si="31"/>
        <v>0.00010643099465807106</v>
      </c>
      <c r="G438" s="11">
        <f t="shared" si="32"/>
        <v>0.0019646365422396855</v>
      </c>
      <c r="H438" s="11">
        <f t="shared" si="34"/>
        <v>1.6715843568948715E-13</v>
      </c>
      <c r="I438" s="20">
        <f t="shared" si="33"/>
        <v>1.7790838575919323E-17</v>
      </c>
    </row>
    <row r="439" spans="1:9" ht="15.75">
      <c r="A439" s="7">
        <v>431</v>
      </c>
      <c r="B439" s="6">
        <v>38330</v>
      </c>
      <c r="C439" s="1">
        <v>173.43</v>
      </c>
      <c r="E439">
        <f t="shared" si="30"/>
        <v>0.020093276692014383</v>
      </c>
      <c r="F439" s="12">
        <f t="shared" si="31"/>
        <v>0.0004037397682218485</v>
      </c>
      <c r="G439" s="11">
        <f t="shared" si="32"/>
        <v>0.0019646365422396855</v>
      </c>
      <c r="H439" s="11">
        <f t="shared" si="34"/>
        <v>1.5712892954811792E-13</v>
      </c>
      <c r="I439" s="20">
        <f t="shared" si="33"/>
        <v>6.343919759670429E-17</v>
      </c>
    </row>
    <row r="440" spans="1:9" ht="15.75">
      <c r="A440" s="7">
        <v>432</v>
      </c>
      <c r="B440" s="6">
        <v>38329</v>
      </c>
      <c r="C440" s="1">
        <v>169.98</v>
      </c>
      <c r="E440">
        <f t="shared" si="30"/>
        <v>-0.008494236948909597</v>
      </c>
      <c r="F440" s="12">
        <f t="shared" si="31"/>
        <v>7.215206134422103E-05</v>
      </c>
      <c r="G440" s="11">
        <f t="shared" si="32"/>
        <v>0.0019646365422396855</v>
      </c>
      <c r="H440" s="11">
        <f t="shared" si="34"/>
        <v>1.4770119377523083E-13</v>
      </c>
      <c r="I440" s="20">
        <f t="shared" si="33"/>
        <v>1.0656945593885132E-17</v>
      </c>
    </row>
    <row r="441" spans="1:9" ht="15.75">
      <c r="A441" s="7">
        <v>433</v>
      </c>
      <c r="B441" s="6">
        <v>38328</v>
      </c>
      <c r="C441" s="1">
        <v>171.43</v>
      </c>
      <c r="E441">
        <f t="shared" si="30"/>
        <v>-0.02795534627826231</v>
      </c>
      <c r="F441" s="12">
        <f t="shared" si="31"/>
        <v>0.0007815013855375544</v>
      </c>
      <c r="G441" s="11">
        <f t="shared" si="32"/>
        <v>0.0019646365422396855</v>
      </c>
      <c r="H441" s="11">
        <f t="shared" si="34"/>
        <v>1.3883912214871698E-13</v>
      </c>
      <c r="I441" s="20">
        <f t="shared" si="33"/>
        <v>1.0850296632604009E-16</v>
      </c>
    </row>
    <row r="442" spans="1:9" ht="15.75">
      <c r="A442" s="7">
        <v>434</v>
      </c>
      <c r="B442" s="6">
        <v>38327</v>
      </c>
      <c r="C442" s="1">
        <v>176.29</v>
      </c>
      <c r="E442">
        <f t="shared" si="30"/>
        <v>-0.023046241330871284</v>
      </c>
      <c r="F442" s="12">
        <f t="shared" si="31"/>
        <v>0.0005311292394807599</v>
      </c>
      <c r="G442" s="11">
        <f t="shared" si="32"/>
        <v>0.0019646365422396855</v>
      </c>
      <c r="H442" s="11">
        <f t="shared" si="34"/>
        <v>1.3050877481979394E-13</v>
      </c>
      <c r="I442" s="20">
        <f t="shared" si="33"/>
        <v>6.93170263156029E-17</v>
      </c>
    </row>
    <row r="443" spans="1:9" ht="15.75">
      <c r="A443" s="7">
        <v>435</v>
      </c>
      <c r="B443" s="6">
        <v>38324</v>
      </c>
      <c r="C443" s="1">
        <v>180.4</v>
      </c>
      <c r="E443">
        <f t="shared" si="30"/>
        <v>0.005558658003827462</v>
      </c>
      <c r="F443" s="12">
        <f t="shared" si="31"/>
        <v>3.08986788035151E-05</v>
      </c>
      <c r="G443" s="11">
        <f t="shared" si="32"/>
        <v>0.0019646365422396855</v>
      </c>
      <c r="H443" s="11">
        <f t="shared" si="34"/>
        <v>1.226782483306063E-13</v>
      </c>
      <c r="I443" s="20">
        <f t="shared" si="33"/>
        <v>3.790595791345267E-18</v>
      </c>
    </row>
    <row r="444" spans="1:9" ht="15.75">
      <c r="A444" s="7">
        <v>436</v>
      </c>
      <c r="B444" s="6">
        <v>38323</v>
      </c>
      <c r="C444" s="1">
        <v>179.4</v>
      </c>
      <c r="E444">
        <f t="shared" si="30"/>
        <v>-0.0031166543482758114</v>
      </c>
      <c r="F444" s="12">
        <f t="shared" si="31"/>
        <v>9.713534326626522E-06</v>
      </c>
      <c r="G444" s="11">
        <f t="shared" si="32"/>
        <v>0.0019646365422396855</v>
      </c>
      <c r="H444" s="11">
        <f t="shared" si="34"/>
        <v>1.1531755343076992E-13</v>
      </c>
      <c r="I444" s="20">
        <f t="shared" si="33"/>
        <v>1.1201410137123717E-18</v>
      </c>
    </row>
    <row r="445" spans="1:9" ht="15.75">
      <c r="A445" s="7">
        <v>437</v>
      </c>
      <c r="B445" s="6">
        <v>38322</v>
      </c>
      <c r="C445" s="1">
        <v>179.96</v>
      </c>
      <c r="E445">
        <f t="shared" si="30"/>
        <v>-0.01116218695557308</v>
      </c>
      <c r="F445" s="12">
        <f t="shared" si="31"/>
        <v>0.00012459441763116582</v>
      </c>
      <c r="G445" s="11">
        <f t="shared" si="32"/>
        <v>0.0019646365422396855</v>
      </c>
      <c r="H445" s="11">
        <f t="shared" si="34"/>
        <v>1.0839850022492372E-13</v>
      </c>
      <c r="I445" s="20">
        <f t="shared" si="33"/>
        <v>1.3505848007616169E-17</v>
      </c>
    </row>
    <row r="446" spans="1:9" ht="15.75">
      <c r="A446" s="7">
        <v>438</v>
      </c>
      <c r="B446" s="6">
        <v>38321</v>
      </c>
      <c r="C446" s="1">
        <v>181.98</v>
      </c>
      <c r="E446">
        <f t="shared" si="30"/>
        <v>0.005123554716894339</v>
      </c>
      <c r="F446" s="12">
        <f t="shared" si="31"/>
        <v>2.6250812937010227E-05</v>
      </c>
      <c r="G446" s="11">
        <f t="shared" si="32"/>
        <v>0.0019646365422396855</v>
      </c>
      <c r="H446" s="11">
        <f t="shared" si="34"/>
        <v>1.0189459021142829E-13</v>
      </c>
      <c r="I446" s="20">
        <f t="shared" si="33"/>
        <v>2.6748158269335175E-18</v>
      </c>
    </row>
    <row r="447" spans="1:9" ht="15.75">
      <c r="A447" s="7">
        <v>439</v>
      </c>
      <c r="B447" s="6">
        <v>38320</v>
      </c>
      <c r="C447" s="1">
        <v>181.05</v>
      </c>
      <c r="E447">
        <f t="shared" si="30"/>
        <v>0.009211029500651051</v>
      </c>
      <c r="F447" s="12">
        <f t="shared" si="31"/>
        <v>8.484306446186395E-05</v>
      </c>
      <c r="G447" s="11">
        <f t="shared" si="32"/>
        <v>0.0019646365422396855</v>
      </c>
      <c r="H447" s="11">
        <f t="shared" si="34"/>
        <v>9.578091479874259E-14</v>
      </c>
      <c r="I447" s="20">
        <f t="shared" si="33"/>
        <v>8.126346328486015E-18</v>
      </c>
    </row>
    <row r="448" spans="1:9" ht="15.75">
      <c r="A448" s="7">
        <v>440</v>
      </c>
      <c r="B448" s="6">
        <v>38317</v>
      </c>
      <c r="C448" s="1">
        <v>179.39</v>
      </c>
      <c r="E448">
        <f t="shared" si="30"/>
        <v>0.02614860262776399</v>
      </c>
      <c r="F448" s="12">
        <f t="shared" si="31"/>
        <v>0.0006837494193847059</v>
      </c>
      <c r="G448" s="11">
        <f t="shared" si="32"/>
        <v>0.0019646365422396855</v>
      </c>
      <c r="H448" s="11">
        <f t="shared" si="34"/>
        <v>9.003405991081803E-14</v>
      </c>
      <c r="I448" s="20">
        <f t="shared" si="33"/>
        <v>6.156073618886965E-17</v>
      </c>
    </row>
    <row r="449" spans="1:9" ht="15.75">
      <c r="A449" s="7">
        <v>441</v>
      </c>
      <c r="B449" s="6">
        <v>38315</v>
      </c>
      <c r="C449" s="1">
        <v>174.76</v>
      </c>
      <c r="E449">
        <f t="shared" si="30"/>
        <v>0.0423108569610082</v>
      </c>
      <c r="F449" s="12">
        <f t="shared" si="31"/>
        <v>0.0017902086167748959</v>
      </c>
      <c r="G449" s="11">
        <f t="shared" si="32"/>
        <v>0.0019646365422396855</v>
      </c>
      <c r="H449" s="11">
        <f t="shared" si="34"/>
        <v>8.463201631616894E-14</v>
      </c>
      <c r="I449" s="20">
        <f t="shared" si="33"/>
        <v>1.5150896486423922E-16</v>
      </c>
    </row>
    <row r="450" spans="1:9" ht="15.75">
      <c r="A450" s="7">
        <v>442</v>
      </c>
      <c r="B450" s="6">
        <v>38314</v>
      </c>
      <c r="C450" s="1">
        <v>167.52</v>
      </c>
      <c r="E450">
        <f t="shared" si="30"/>
        <v>0.014551396196144512</v>
      </c>
      <c r="F450" s="12">
        <f t="shared" si="31"/>
        <v>0.00021174313125716895</v>
      </c>
      <c r="G450" s="11">
        <f t="shared" si="32"/>
        <v>0.0019646365422396855</v>
      </c>
      <c r="H450" s="11">
        <f t="shared" si="34"/>
        <v>7.95540953371988E-14</v>
      </c>
      <c r="I450" s="20">
        <f t="shared" si="33"/>
        <v>1.6845033251029817E-17</v>
      </c>
    </row>
    <row r="451" spans="1:9" ht="15.75">
      <c r="A451" s="7">
        <v>443</v>
      </c>
      <c r="B451" s="6">
        <v>38313</v>
      </c>
      <c r="C451" s="1">
        <v>165.1</v>
      </c>
      <c r="E451">
        <f t="shared" si="30"/>
        <v>-0.02571143129187177</v>
      </c>
      <c r="F451" s="12">
        <f t="shared" si="31"/>
        <v>0.0006610776990766429</v>
      </c>
      <c r="G451" s="11">
        <f t="shared" si="32"/>
        <v>0.0019646365422396855</v>
      </c>
      <c r="H451" s="11">
        <f t="shared" si="34"/>
        <v>7.478084961696687E-14</v>
      </c>
      <c r="I451" s="20">
        <f t="shared" si="33"/>
        <v>4.9435951999780906E-17</v>
      </c>
    </row>
    <row r="452" spans="1:9" ht="15.75">
      <c r="A452" s="7">
        <v>444</v>
      </c>
      <c r="B452" s="6">
        <v>38310</v>
      </c>
      <c r="C452" s="1">
        <v>169.4</v>
      </c>
      <c r="E452">
        <f t="shared" si="30"/>
        <v>0.011040653492290725</v>
      </c>
      <c r="F452" s="12">
        <f t="shared" si="31"/>
        <v>0.00012189602953683138</v>
      </c>
      <c r="G452" s="11">
        <f t="shared" si="32"/>
        <v>0.0019646365422396855</v>
      </c>
      <c r="H452" s="11">
        <f t="shared" si="34"/>
        <v>7.029399863994885E-14</v>
      </c>
      <c r="I452" s="20">
        <f t="shared" si="33"/>
        <v>8.568559334477191E-18</v>
      </c>
    </row>
    <row r="453" spans="1:9" ht="15.75">
      <c r="A453" s="7">
        <v>445</v>
      </c>
      <c r="B453" s="6">
        <v>38309</v>
      </c>
      <c r="C453" s="1">
        <v>167.54</v>
      </c>
      <c r="E453">
        <f t="shared" si="30"/>
        <v>-0.029175107745751005</v>
      </c>
      <c r="F453" s="12">
        <f t="shared" si="31"/>
        <v>0.0008511869119761803</v>
      </c>
      <c r="G453" s="11">
        <f t="shared" si="32"/>
        <v>0.0019646365422396855</v>
      </c>
      <c r="H453" s="11">
        <f t="shared" si="34"/>
        <v>6.607635872155192E-14</v>
      </c>
      <c r="I453" s="20">
        <f t="shared" si="33"/>
        <v>5.624333173482813E-17</v>
      </c>
    </row>
    <row r="454" spans="1:9" ht="15.75">
      <c r="A454" s="7">
        <v>446</v>
      </c>
      <c r="B454" s="6">
        <v>38308</v>
      </c>
      <c r="C454" s="1">
        <v>172.5</v>
      </c>
      <c r="E454">
        <f t="shared" si="30"/>
        <v>-0.00023185717701826046</v>
      </c>
      <c r="F454" s="12">
        <f t="shared" si="31"/>
        <v>5.3757750534876964E-08</v>
      </c>
      <c r="G454" s="11">
        <f t="shared" si="32"/>
        <v>0.0019646365422396855</v>
      </c>
      <c r="H454" s="11">
        <f t="shared" si="34"/>
        <v>6.21117771982588E-14</v>
      </c>
      <c r="I454" s="20">
        <f t="shared" si="33"/>
        <v>3.3389894239018557E-21</v>
      </c>
    </row>
    <row r="455" spans="1:9" ht="15.75">
      <c r="A455" s="7">
        <v>447</v>
      </c>
      <c r="B455" s="6">
        <v>38307</v>
      </c>
      <c r="C455" s="1">
        <v>172.54</v>
      </c>
      <c r="E455">
        <f t="shared" si="30"/>
        <v>-0.06902378171592152</v>
      </c>
      <c r="F455" s="12">
        <f t="shared" si="31"/>
        <v>0.004764282442367183</v>
      </c>
      <c r="G455" s="11">
        <f t="shared" si="32"/>
        <v>0.0019646365422396855</v>
      </c>
      <c r="H455" s="11">
        <f t="shared" si="34"/>
        <v>5.838507056636326E-14</v>
      </c>
      <c r="I455" s="20">
        <f t="shared" si="33"/>
        <v>2.7816296659569347E-16</v>
      </c>
    </row>
    <row r="456" spans="1:9" ht="15.75">
      <c r="A456" s="7">
        <v>448</v>
      </c>
      <c r="B456" s="6">
        <v>38306</v>
      </c>
      <c r="C456" s="1">
        <v>184.87</v>
      </c>
      <c r="E456">
        <f t="shared" si="30"/>
        <v>0.01564618828755879</v>
      </c>
      <c r="F456" s="12">
        <f t="shared" si="31"/>
        <v>0.00024480320792974187</v>
      </c>
      <c r="G456" s="11">
        <f t="shared" si="32"/>
        <v>0.0019646365422396855</v>
      </c>
      <c r="H456" s="11">
        <f t="shared" si="34"/>
        <v>5.4881966332381464E-14</v>
      </c>
      <c r="I456" s="20">
        <f t="shared" si="33"/>
        <v>1.3435281415659072E-17</v>
      </c>
    </row>
    <row r="457" spans="1:9" ht="15.75">
      <c r="A457" s="7">
        <v>449</v>
      </c>
      <c r="B457" s="6">
        <v>38303</v>
      </c>
      <c r="C457" s="1">
        <v>182</v>
      </c>
      <c r="E457">
        <f aca="true" t="shared" si="35" ref="E457:E516">LN(C457/C458)</f>
        <v>-0.005588749410436792</v>
      </c>
      <c r="F457" s="12">
        <f aca="true" t="shared" si="36" ref="F457:F516">E457^2</f>
        <v>3.123411997265759E-05</v>
      </c>
      <c r="G457" s="11">
        <f aca="true" t="shared" si="37" ref="G457:G516">1/509</f>
        <v>0.0019646365422396855</v>
      </c>
      <c r="H457" s="11">
        <f t="shared" si="34"/>
        <v>5.158904835243857E-14</v>
      </c>
      <c r="I457" s="20">
        <f aca="true" t="shared" si="38" ref="I457:I516">H457*F457</f>
        <v>1.6113385255152995E-18</v>
      </c>
    </row>
    <row r="458" spans="1:9" ht="15.75">
      <c r="A458" s="7">
        <v>450</v>
      </c>
      <c r="B458" s="6">
        <v>38302</v>
      </c>
      <c r="C458" s="1">
        <v>183.02</v>
      </c>
      <c r="E458">
        <f t="shared" si="35"/>
        <v>0.08646513783255061</v>
      </c>
      <c r="F458" s="12">
        <f t="shared" si="36"/>
        <v>0.007476220060401975</v>
      </c>
      <c r="G458" s="11">
        <f t="shared" si="37"/>
        <v>0.0019646365422396855</v>
      </c>
      <c r="H458" s="11">
        <f aca="true" t="shared" si="39" ref="H458:H516">H457*$H$2</f>
        <v>4.849370545129225E-14</v>
      </c>
      <c r="I458" s="20">
        <f t="shared" si="38"/>
        <v>3.6254961349817574E-16</v>
      </c>
    </row>
    <row r="459" spans="1:9" ht="15.75">
      <c r="A459" s="7">
        <v>451</v>
      </c>
      <c r="B459" s="6">
        <v>38301</v>
      </c>
      <c r="C459" s="1">
        <v>167.86</v>
      </c>
      <c r="E459">
        <f t="shared" si="35"/>
        <v>-0.004991690897240996</v>
      </c>
      <c r="F459" s="12">
        <f t="shared" si="36"/>
        <v>2.4916978013598618E-05</v>
      </c>
      <c r="G459" s="11">
        <f t="shared" si="37"/>
        <v>0.0019646365422396855</v>
      </c>
      <c r="H459" s="11">
        <f t="shared" si="39"/>
        <v>4.5584083124214717E-14</v>
      </c>
      <c r="I459" s="20">
        <f t="shared" si="38"/>
        <v>1.1358175969761098E-18</v>
      </c>
    </row>
    <row r="460" spans="1:9" ht="15.75">
      <c r="A460" s="7">
        <v>452</v>
      </c>
      <c r="B460" s="6">
        <v>38300</v>
      </c>
      <c r="C460" s="1">
        <v>168.7</v>
      </c>
      <c r="E460">
        <f t="shared" si="35"/>
        <v>-0.0225650599920899</v>
      </c>
      <c r="F460" s="12">
        <f t="shared" si="36"/>
        <v>0.0005091819324466163</v>
      </c>
      <c r="G460" s="11">
        <f t="shared" si="37"/>
        <v>0.0019646365422396855</v>
      </c>
      <c r="H460" s="11">
        <f t="shared" si="39"/>
        <v>4.284903813676183E-14</v>
      </c>
      <c r="I460" s="20">
        <f t="shared" si="38"/>
        <v>2.1817956041955147E-17</v>
      </c>
    </row>
    <row r="461" spans="1:9" ht="15.75">
      <c r="A461" s="7">
        <v>453</v>
      </c>
      <c r="B461" s="6">
        <v>38299</v>
      </c>
      <c r="C461" s="1">
        <v>172.55</v>
      </c>
      <c r="E461">
        <f t="shared" si="35"/>
        <v>0.018719470280231746</v>
      </c>
      <c r="F461" s="12">
        <f t="shared" si="36"/>
        <v>0.0003504185675724796</v>
      </c>
      <c r="G461" s="11">
        <f t="shared" si="37"/>
        <v>0.0019646365422396855</v>
      </c>
      <c r="H461" s="11">
        <f t="shared" si="39"/>
        <v>4.0278095848556113E-14</v>
      </c>
      <c r="I461" s="20">
        <f t="shared" si="38"/>
        <v>1.411419265179807E-17</v>
      </c>
    </row>
    <row r="462" spans="1:9" ht="15.75">
      <c r="A462" s="7">
        <v>454</v>
      </c>
      <c r="B462" s="6">
        <v>38296</v>
      </c>
      <c r="C462" s="1">
        <v>169.35</v>
      </c>
      <c r="E462">
        <f t="shared" si="35"/>
        <v>-0.08676530794141354</v>
      </c>
      <c r="F462" s="12">
        <f t="shared" si="36"/>
        <v>0.00752821866216832</v>
      </c>
      <c r="G462" s="11">
        <f t="shared" si="37"/>
        <v>0.0019646365422396855</v>
      </c>
      <c r="H462" s="11">
        <f t="shared" si="39"/>
        <v>3.786141009764274E-14</v>
      </c>
      <c r="I462" s="20">
        <f t="shared" si="38"/>
        <v>2.850289740730822E-16</v>
      </c>
    </row>
    <row r="463" spans="1:9" ht="15.75">
      <c r="A463" s="7">
        <v>455</v>
      </c>
      <c r="B463" s="6">
        <v>38295</v>
      </c>
      <c r="C463" s="1">
        <v>184.7</v>
      </c>
      <c r="E463">
        <f t="shared" si="35"/>
        <v>-0.03704225607716729</v>
      </c>
      <c r="F463" s="12">
        <f t="shared" si="36"/>
        <v>0.001372128735286437</v>
      </c>
      <c r="G463" s="11">
        <f t="shared" si="37"/>
        <v>0.0019646365422396855</v>
      </c>
      <c r="H463" s="11">
        <f t="shared" si="39"/>
        <v>3.5589725491784176E-14</v>
      </c>
      <c r="I463" s="20">
        <f t="shared" si="38"/>
        <v>4.883368502823329E-17</v>
      </c>
    </row>
    <row r="464" spans="1:9" ht="15.75">
      <c r="A464" s="7">
        <v>456</v>
      </c>
      <c r="B464" s="6">
        <v>38294</v>
      </c>
      <c r="C464" s="1">
        <v>191.67</v>
      </c>
      <c r="E464">
        <f t="shared" si="35"/>
        <v>-0.01655752629368158</v>
      </c>
      <c r="F464" s="12">
        <f t="shared" si="36"/>
        <v>0.00027415167696595685</v>
      </c>
      <c r="G464" s="11">
        <f t="shared" si="37"/>
        <v>0.0019646365422396855</v>
      </c>
      <c r="H464" s="11">
        <f t="shared" si="39"/>
        <v>3.3454341962277126E-14</v>
      </c>
      <c r="I464" s="20">
        <f t="shared" si="38"/>
        <v>9.171563950750853E-18</v>
      </c>
    </row>
    <row r="465" spans="1:9" ht="15.75">
      <c r="A465" s="7">
        <v>457</v>
      </c>
      <c r="B465" s="6">
        <v>38293</v>
      </c>
      <c r="C465" s="1">
        <v>194.87</v>
      </c>
      <c r="E465">
        <f t="shared" si="35"/>
        <v>-0.005935039166289898</v>
      </c>
      <c r="F465" s="12">
        <f t="shared" si="36"/>
        <v>3.522468990539509E-05</v>
      </c>
      <c r="G465" s="11">
        <f t="shared" si="37"/>
        <v>0.0019646365422396855</v>
      </c>
      <c r="H465" s="11">
        <f t="shared" si="39"/>
        <v>3.1447081444540497E-14</v>
      </c>
      <c r="I465" s="20">
        <f t="shared" si="38"/>
        <v>1.1077136923136428E-18</v>
      </c>
    </row>
    <row r="466" spans="1:9" ht="15.75">
      <c r="A466" s="7">
        <v>458</v>
      </c>
      <c r="B466" s="6">
        <v>38292</v>
      </c>
      <c r="C466" s="1">
        <v>196.03</v>
      </c>
      <c r="E466">
        <f t="shared" si="35"/>
        <v>0.027880875951846355</v>
      </c>
      <c r="F466" s="12">
        <f t="shared" si="36"/>
        <v>0.0007773432438422444</v>
      </c>
      <c r="G466" s="11">
        <f t="shared" si="37"/>
        <v>0.0019646365422396855</v>
      </c>
      <c r="H466" s="11">
        <f t="shared" si="39"/>
        <v>2.956025655786806E-14</v>
      </c>
      <c r="I466" s="20">
        <f t="shared" si="38"/>
        <v>2.2978465721502136E-17</v>
      </c>
    </row>
    <row r="467" spans="1:9" ht="15.75">
      <c r="A467" s="7">
        <v>459</v>
      </c>
      <c r="B467" s="6">
        <v>38289</v>
      </c>
      <c r="C467" s="1">
        <v>190.64</v>
      </c>
      <c r="E467">
        <f t="shared" si="35"/>
        <v>-0.013856553423798702</v>
      </c>
      <c r="F467" s="12">
        <f t="shared" si="36"/>
        <v>0.0001920040727865875</v>
      </c>
      <c r="G467" s="11">
        <f t="shared" si="37"/>
        <v>0.0019646365422396855</v>
      </c>
      <c r="H467" s="11">
        <f t="shared" si="39"/>
        <v>2.7786641164395978E-14</v>
      </c>
      <c r="I467" s="20">
        <f t="shared" si="38"/>
        <v>5.335148272623474E-18</v>
      </c>
    </row>
    <row r="468" spans="1:9" ht="15.75">
      <c r="A468" s="7">
        <v>460</v>
      </c>
      <c r="B468" s="6">
        <v>38288</v>
      </c>
      <c r="C468" s="1">
        <v>193.3</v>
      </c>
      <c r="E468">
        <f t="shared" si="35"/>
        <v>0.03865801583234748</v>
      </c>
      <c r="F468" s="12">
        <f t="shared" si="36"/>
        <v>0.0014944421880940283</v>
      </c>
      <c r="G468" s="11">
        <f t="shared" si="37"/>
        <v>0.0019646365422396855</v>
      </c>
      <c r="H468" s="11">
        <f t="shared" si="39"/>
        <v>2.6119442694532218E-14</v>
      </c>
      <c r="I468" s="20">
        <f t="shared" si="38"/>
        <v>3.903399709221331E-17</v>
      </c>
    </row>
    <row r="469" spans="1:9" ht="15.75">
      <c r="A469" s="7">
        <v>461</v>
      </c>
      <c r="B469" s="6">
        <v>38287</v>
      </c>
      <c r="C469" s="1">
        <v>185.97</v>
      </c>
      <c r="E469">
        <f t="shared" si="35"/>
        <v>0.022678188638559138</v>
      </c>
      <c r="F469" s="12">
        <f t="shared" si="36"/>
        <v>0.0005143002399260728</v>
      </c>
      <c r="G469" s="11">
        <f t="shared" si="37"/>
        <v>0.0019646365422396855</v>
      </c>
      <c r="H469" s="11">
        <f t="shared" si="39"/>
        <v>2.4552276132860282E-14</v>
      </c>
      <c r="I469" s="20">
        <f t="shared" si="38"/>
        <v>1.2627241505861234E-17</v>
      </c>
    </row>
    <row r="470" spans="1:9" ht="15.75">
      <c r="A470" s="7">
        <v>462</v>
      </c>
      <c r="B470" s="6">
        <v>38286</v>
      </c>
      <c r="C470" s="1">
        <v>181.8</v>
      </c>
      <c r="E470">
        <f t="shared" si="35"/>
        <v>-0.030338188060943343</v>
      </c>
      <c r="F470" s="12">
        <f t="shared" si="36"/>
        <v>0.0009204056548211652</v>
      </c>
      <c r="G470" s="11">
        <f t="shared" si="37"/>
        <v>0.0019646365422396855</v>
      </c>
      <c r="H470" s="11">
        <f t="shared" si="39"/>
        <v>2.3079139564888664E-14</v>
      </c>
      <c r="I470" s="20">
        <f t="shared" si="38"/>
        <v>2.1242170563930412E-17</v>
      </c>
    </row>
    <row r="471" spans="1:9" ht="15.75">
      <c r="A471" s="7">
        <v>463</v>
      </c>
      <c r="B471" s="6">
        <v>38285</v>
      </c>
      <c r="C471" s="1">
        <v>187.4</v>
      </c>
      <c r="E471">
        <f t="shared" si="35"/>
        <v>0.0832540127922816</v>
      </c>
      <c r="F471" s="12">
        <f t="shared" si="36"/>
        <v>0.006931230646017389</v>
      </c>
      <c r="G471" s="11">
        <f t="shared" si="37"/>
        <v>0.0019646365422396855</v>
      </c>
      <c r="H471" s="11">
        <f t="shared" si="39"/>
        <v>2.1694391190995344E-14</v>
      </c>
      <c r="I471" s="20">
        <f t="shared" si="38"/>
        <v>1.503688290697166E-16</v>
      </c>
    </row>
    <row r="472" spans="1:9" ht="15.75">
      <c r="A472" s="7">
        <v>464</v>
      </c>
      <c r="B472" s="6">
        <v>38282</v>
      </c>
      <c r="C472" s="1">
        <v>172.43</v>
      </c>
      <c r="E472">
        <f t="shared" si="35"/>
        <v>0.1434979620831197</v>
      </c>
      <c r="F472" s="12">
        <f t="shared" si="36"/>
        <v>0.02059166512200846</v>
      </c>
      <c r="G472" s="11">
        <f t="shared" si="37"/>
        <v>0.0019646365422396855</v>
      </c>
      <c r="H472" s="11">
        <f t="shared" si="39"/>
        <v>2.0392727719535623E-14</v>
      </c>
      <c r="I472" s="20">
        <f t="shared" si="38"/>
        <v>4.199202201249768E-16</v>
      </c>
    </row>
    <row r="473" spans="1:9" ht="15.75">
      <c r="A473" s="7">
        <v>465</v>
      </c>
      <c r="B473" s="6">
        <v>38281</v>
      </c>
      <c r="C473" s="1">
        <v>149.38</v>
      </c>
      <c r="E473">
        <f t="shared" si="35"/>
        <v>0.06135708306536052</v>
      </c>
      <c r="F473" s="12">
        <f t="shared" si="36"/>
        <v>0.003764691642289551</v>
      </c>
      <c r="G473" s="11">
        <f t="shared" si="37"/>
        <v>0.0019646365422396855</v>
      </c>
      <c r="H473" s="11">
        <f t="shared" si="39"/>
        <v>1.9169164056363485E-14</v>
      </c>
      <c r="I473" s="20">
        <f t="shared" si="38"/>
        <v>7.216599171266888E-17</v>
      </c>
    </row>
    <row r="474" spans="1:9" ht="15.75">
      <c r="A474" s="7">
        <v>466</v>
      </c>
      <c r="B474" s="6">
        <v>38280</v>
      </c>
      <c r="C474" s="1">
        <v>140.49</v>
      </c>
      <c r="E474">
        <f t="shared" si="35"/>
        <v>-0.051670474296161464</v>
      </c>
      <c r="F474" s="12">
        <f t="shared" si="36"/>
        <v>0.0026698379139902828</v>
      </c>
      <c r="G474" s="11">
        <f t="shared" si="37"/>
        <v>0.0019646365422396855</v>
      </c>
      <c r="H474" s="11">
        <f t="shared" si="39"/>
        <v>1.8019014212981674E-14</v>
      </c>
      <c r="I474" s="20">
        <f t="shared" si="38"/>
        <v>4.810784731854825E-17</v>
      </c>
    </row>
    <row r="475" spans="1:9" ht="15.75">
      <c r="A475" s="7">
        <v>467</v>
      </c>
      <c r="B475" s="6">
        <v>38279</v>
      </c>
      <c r="C475" s="1">
        <v>147.94</v>
      </c>
      <c r="E475">
        <f t="shared" si="35"/>
        <v>-0.008212769150898394</v>
      </c>
      <c r="F475" s="12">
        <f t="shared" si="36"/>
        <v>6.744957712594833E-05</v>
      </c>
      <c r="G475" s="11">
        <f t="shared" si="37"/>
        <v>0.0019646365422396855</v>
      </c>
      <c r="H475" s="11">
        <f t="shared" si="39"/>
        <v>1.693787336020277E-14</v>
      </c>
      <c r="I475" s="20">
        <f t="shared" si="38"/>
        <v>1.1424523955585424E-18</v>
      </c>
    </row>
    <row r="476" spans="1:9" ht="15.75">
      <c r="A476" s="7">
        <v>468</v>
      </c>
      <c r="B476" s="6">
        <v>38278</v>
      </c>
      <c r="C476" s="1">
        <v>149.16</v>
      </c>
      <c r="E476">
        <f t="shared" si="35"/>
        <v>0.03444265846034965</v>
      </c>
      <c r="F476" s="12">
        <f t="shared" si="36"/>
        <v>0.0011862967218162952</v>
      </c>
      <c r="G476" s="11">
        <f t="shared" si="37"/>
        <v>0.0019646365422396855</v>
      </c>
      <c r="H476" s="11">
        <f t="shared" si="39"/>
        <v>1.5921600958590604E-14</v>
      </c>
      <c r="I476" s="20">
        <f t="shared" si="38"/>
        <v>1.8887743023243217E-17</v>
      </c>
    </row>
    <row r="477" spans="1:9" ht="15.75">
      <c r="A477" s="7">
        <v>469</v>
      </c>
      <c r="B477" s="6">
        <v>38275</v>
      </c>
      <c r="C477" s="1">
        <v>144.11</v>
      </c>
      <c r="E477">
        <f t="shared" si="35"/>
        <v>0.014749839249009591</v>
      </c>
      <c r="F477" s="12">
        <f t="shared" si="36"/>
        <v>0.00021755775787162383</v>
      </c>
      <c r="G477" s="11">
        <f t="shared" si="37"/>
        <v>0.0019646365422396855</v>
      </c>
      <c r="H477" s="11">
        <f t="shared" si="39"/>
        <v>1.4966304901075168E-14</v>
      </c>
      <c r="I477" s="20">
        <f t="shared" si="38"/>
        <v>3.2560357379010085E-18</v>
      </c>
    </row>
    <row r="478" spans="1:9" ht="15.75">
      <c r="A478" s="7">
        <v>470</v>
      </c>
      <c r="B478" s="6">
        <v>38274</v>
      </c>
      <c r="C478" s="1">
        <v>142</v>
      </c>
      <c r="E478">
        <f t="shared" si="35"/>
        <v>0.0077766386966260995</v>
      </c>
      <c r="F478" s="12">
        <f t="shared" si="36"/>
        <v>6.047610941786248E-05</v>
      </c>
      <c r="G478" s="11">
        <f t="shared" si="37"/>
        <v>0.0019646365422396855</v>
      </c>
      <c r="H478" s="11">
        <f t="shared" si="39"/>
        <v>1.4068326607010658E-14</v>
      </c>
      <c r="I478" s="20">
        <f t="shared" si="38"/>
        <v>8.507976592118025E-19</v>
      </c>
    </row>
    <row r="479" spans="1:9" ht="15.75">
      <c r="A479" s="7">
        <v>471</v>
      </c>
      <c r="B479" s="6">
        <v>38273</v>
      </c>
      <c r="C479" s="1">
        <v>140.9</v>
      </c>
      <c r="E479">
        <f t="shared" si="35"/>
        <v>0.025154039116385498</v>
      </c>
      <c r="F479" s="12">
        <f t="shared" si="36"/>
        <v>0.0006327256838686517</v>
      </c>
      <c r="G479" s="11">
        <f t="shared" si="37"/>
        <v>0.0019646365422396855</v>
      </c>
      <c r="H479" s="11">
        <f t="shared" si="39"/>
        <v>1.3224227010590018E-14</v>
      </c>
      <c r="I479" s="20">
        <f t="shared" si="38"/>
        <v>8.367308078909865E-18</v>
      </c>
    </row>
    <row r="480" spans="1:9" ht="15.75">
      <c r="A480" s="7">
        <v>472</v>
      </c>
      <c r="B480" s="6">
        <v>38272</v>
      </c>
      <c r="C480" s="1">
        <v>137.4</v>
      </c>
      <c r="E480">
        <f t="shared" si="35"/>
        <v>0.015697527641455267</v>
      </c>
      <c r="F480" s="12">
        <f t="shared" si="36"/>
        <v>0.00024641237405425214</v>
      </c>
      <c r="G480" s="11">
        <f t="shared" si="37"/>
        <v>0.0019646365422396855</v>
      </c>
      <c r="H480" s="11">
        <f t="shared" si="39"/>
        <v>1.2430773389954617E-14</v>
      </c>
      <c r="I480" s="20">
        <f t="shared" si="38"/>
        <v>3.063096382349141E-18</v>
      </c>
    </row>
    <row r="481" spans="1:9" ht="15.75">
      <c r="A481" s="7">
        <v>473</v>
      </c>
      <c r="B481" s="6">
        <v>38271</v>
      </c>
      <c r="C481" s="1">
        <v>135.26</v>
      </c>
      <c r="E481">
        <f t="shared" si="35"/>
        <v>-0.018096394782446422</v>
      </c>
      <c r="F481" s="12">
        <f t="shared" si="36"/>
        <v>0.00032747950412215406</v>
      </c>
      <c r="G481" s="11">
        <f t="shared" si="37"/>
        <v>0.0019646365422396855</v>
      </c>
      <c r="H481" s="11">
        <f t="shared" si="39"/>
        <v>1.1684926986557339E-14</v>
      </c>
      <c r="I481" s="20">
        <f t="shared" si="38"/>
        <v>3.826574095261373E-18</v>
      </c>
    </row>
    <row r="482" spans="1:9" ht="15.75">
      <c r="A482" s="7">
        <v>474</v>
      </c>
      <c r="B482" s="6">
        <v>38268</v>
      </c>
      <c r="C482" s="1">
        <v>137.73</v>
      </c>
      <c r="E482">
        <f t="shared" si="35"/>
        <v>-0.008098966823568247</v>
      </c>
      <c r="F482" s="12">
        <f t="shared" si="36"/>
        <v>6.559326360925914E-05</v>
      </c>
      <c r="G482" s="11">
        <f t="shared" si="37"/>
        <v>0.0019646365422396855</v>
      </c>
      <c r="H482" s="11">
        <f t="shared" si="39"/>
        <v>1.0983831367363897E-14</v>
      </c>
      <c r="I482" s="20">
        <f t="shared" si="38"/>
        <v>7.204653463191494E-19</v>
      </c>
    </row>
    <row r="483" spans="1:9" ht="15.75">
      <c r="A483" s="7">
        <v>475</v>
      </c>
      <c r="B483" s="6">
        <v>38267</v>
      </c>
      <c r="C483" s="1">
        <v>138.85</v>
      </c>
      <c r="E483">
        <f t="shared" si="35"/>
        <v>0.012829516746400378</v>
      </c>
      <c r="F483" s="12">
        <f t="shared" si="36"/>
        <v>0.00016459649994616775</v>
      </c>
      <c r="G483" s="11">
        <f t="shared" si="37"/>
        <v>0.0019646365422396855</v>
      </c>
      <c r="H483" s="11">
        <f t="shared" si="39"/>
        <v>1.0324801485322063E-14</v>
      </c>
      <c r="I483" s="20">
        <f t="shared" si="38"/>
        <v>1.6994261871230058E-18</v>
      </c>
    </row>
    <row r="484" spans="1:9" ht="15.75">
      <c r="A484" s="7">
        <v>476</v>
      </c>
      <c r="B484" s="6">
        <v>38266</v>
      </c>
      <c r="C484" s="1">
        <v>137.08</v>
      </c>
      <c r="E484">
        <f t="shared" si="35"/>
        <v>-0.009366559674884822</v>
      </c>
      <c r="F484" s="12">
        <f t="shared" si="36"/>
        <v>8.773244014317846E-05</v>
      </c>
      <c r="G484" s="11">
        <f t="shared" si="37"/>
        <v>0.0019646365422396855</v>
      </c>
      <c r="H484" s="11">
        <f t="shared" si="39"/>
        <v>9.70531339620274E-15</v>
      </c>
      <c r="I484" s="20">
        <f t="shared" si="38"/>
        <v>8.514708266031449E-19</v>
      </c>
    </row>
    <row r="485" spans="1:9" ht="15.75">
      <c r="A485" s="7">
        <v>477</v>
      </c>
      <c r="B485" s="6">
        <v>38265</v>
      </c>
      <c r="C485" s="1">
        <v>138.37</v>
      </c>
      <c r="E485">
        <f t="shared" si="35"/>
        <v>0.024212132534597117</v>
      </c>
      <c r="F485" s="12">
        <f t="shared" si="36"/>
        <v>0.0005862273618728963</v>
      </c>
      <c r="G485" s="11">
        <f t="shared" si="37"/>
        <v>0.0019646365422396855</v>
      </c>
      <c r="H485" s="11">
        <f t="shared" si="39"/>
        <v>9.122994592430574E-15</v>
      </c>
      <c r="I485" s="20">
        <f t="shared" si="38"/>
        <v>5.348149052301274E-18</v>
      </c>
    </row>
    <row r="486" spans="1:9" ht="15.75">
      <c r="A486" s="7">
        <v>478</v>
      </c>
      <c r="B486" s="6">
        <v>38264</v>
      </c>
      <c r="C486" s="1">
        <v>135.06</v>
      </c>
      <c r="E486">
        <f t="shared" si="35"/>
        <v>0.01853288733345038</v>
      </c>
      <c r="F486" s="12">
        <f t="shared" si="36"/>
        <v>0.00034346791291436555</v>
      </c>
      <c r="G486" s="11">
        <f t="shared" si="37"/>
        <v>0.0019646365422396855</v>
      </c>
      <c r="H486" s="11">
        <f t="shared" si="39"/>
        <v>8.575614916884738E-15</v>
      </c>
      <c r="I486" s="20">
        <f t="shared" si="38"/>
        <v>2.9454485574597015E-18</v>
      </c>
    </row>
    <row r="487" spans="1:9" ht="15.75">
      <c r="A487" s="7">
        <v>479</v>
      </c>
      <c r="B487" s="6">
        <v>38261</v>
      </c>
      <c r="C487" s="1">
        <v>132.58</v>
      </c>
      <c r="E487">
        <f t="shared" si="35"/>
        <v>0.02273345289507126</v>
      </c>
      <c r="F487" s="12">
        <f t="shared" si="36"/>
        <v>0.0005168098805324239</v>
      </c>
      <c r="G487" s="11">
        <f t="shared" si="37"/>
        <v>0.0019646365422396855</v>
      </c>
      <c r="H487" s="11">
        <f t="shared" si="39"/>
        <v>8.061078021871654E-15</v>
      </c>
      <c r="I487" s="20">
        <f t="shared" si="38"/>
        <v>4.166044769446038E-18</v>
      </c>
    </row>
    <row r="488" spans="1:9" ht="15.75">
      <c r="A488" s="7">
        <v>480</v>
      </c>
      <c r="B488" s="6">
        <v>38260</v>
      </c>
      <c r="C488" s="1">
        <v>129.6</v>
      </c>
      <c r="E488">
        <f t="shared" si="35"/>
        <v>-0.011355039912439654</v>
      </c>
      <c r="F488" s="12">
        <f t="shared" si="36"/>
        <v>0.00012893693141309754</v>
      </c>
      <c r="G488" s="11">
        <f t="shared" si="37"/>
        <v>0.0019646365422396855</v>
      </c>
      <c r="H488" s="11">
        <f t="shared" si="39"/>
        <v>7.577413340559354E-15</v>
      </c>
      <c r="I488" s="20">
        <f t="shared" si="38"/>
        <v>9.770084241803917E-19</v>
      </c>
    </row>
    <row r="489" spans="1:9" ht="15.75">
      <c r="A489" s="7">
        <v>481</v>
      </c>
      <c r="B489" s="6">
        <v>38259</v>
      </c>
      <c r="C489" s="1">
        <v>131.08</v>
      </c>
      <c r="E489">
        <f t="shared" si="35"/>
        <v>0.03272370762486295</v>
      </c>
      <c r="F489" s="12">
        <f t="shared" si="36"/>
        <v>0.0010708410407175137</v>
      </c>
      <c r="G489" s="11">
        <f t="shared" si="37"/>
        <v>0.0019646365422396855</v>
      </c>
      <c r="H489" s="11">
        <f t="shared" si="39"/>
        <v>7.122768540125792E-15</v>
      </c>
      <c r="I489" s="20">
        <f t="shared" si="38"/>
        <v>7.62735287629827E-18</v>
      </c>
    </row>
    <row r="490" spans="1:9" ht="15.75">
      <c r="A490" s="7">
        <v>482</v>
      </c>
      <c r="B490" s="6">
        <v>38258</v>
      </c>
      <c r="C490" s="1">
        <v>126.86</v>
      </c>
      <c r="E490">
        <f t="shared" si="35"/>
        <v>0.07019852581306714</v>
      </c>
      <c r="F490" s="12">
        <f t="shared" si="36"/>
        <v>0.0049278330263278535</v>
      </c>
      <c r="G490" s="11">
        <f t="shared" si="37"/>
        <v>0.0019646365422396855</v>
      </c>
      <c r="H490" s="11">
        <f t="shared" si="39"/>
        <v>6.6954024277182445E-15</v>
      </c>
      <c r="I490" s="20">
        <f t="shared" si="38"/>
        <v>3.299382520786565E-17</v>
      </c>
    </row>
    <row r="491" spans="1:9" ht="15.75">
      <c r="A491" s="7">
        <v>483</v>
      </c>
      <c r="B491" s="6">
        <v>38257</v>
      </c>
      <c r="C491" s="1">
        <v>118.26</v>
      </c>
      <c r="E491">
        <f t="shared" si="35"/>
        <v>-0.013188481301741372</v>
      </c>
      <c r="F491" s="12">
        <f t="shared" si="36"/>
        <v>0.0001739360390463818</v>
      </c>
      <c r="G491" s="11">
        <f t="shared" si="37"/>
        <v>0.0019646365422396855</v>
      </c>
      <c r="H491" s="11">
        <f t="shared" si="39"/>
        <v>6.2936782820551496E-15</v>
      </c>
      <c r="I491" s="20">
        <f t="shared" si="38"/>
        <v>1.0946974714129096E-18</v>
      </c>
    </row>
    <row r="492" spans="1:9" ht="15.75">
      <c r="A492" s="7">
        <v>484</v>
      </c>
      <c r="B492" s="6">
        <v>38254</v>
      </c>
      <c r="C492" s="1">
        <v>119.83</v>
      </c>
      <c r="E492">
        <f t="shared" si="35"/>
        <v>-0.008227763016169903</v>
      </c>
      <c r="F492" s="12">
        <f t="shared" si="36"/>
        <v>6.769608425025326E-05</v>
      </c>
      <c r="G492" s="11">
        <f t="shared" si="37"/>
        <v>0.0019646365422396855</v>
      </c>
      <c r="H492" s="11">
        <f t="shared" si="39"/>
        <v>5.9160575851318405E-15</v>
      </c>
      <c r="I492" s="20">
        <f t="shared" si="38"/>
        <v>4.004939327124349E-19</v>
      </c>
    </row>
    <row r="493" spans="1:9" ht="15.75">
      <c r="A493" s="7">
        <v>485</v>
      </c>
      <c r="B493" s="6">
        <v>38253</v>
      </c>
      <c r="C493" s="1">
        <v>120.82</v>
      </c>
      <c r="E493">
        <f t="shared" si="35"/>
        <v>0.020402045448016284</v>
      </c>
      <c r="F493" s="12">
        <f t="shared" si="36"/>
        <v>0.000416243458462922</v>
      </c>
      <c r="G493" s="11">
        <f t="shared" si="37"/>
        <v>0.0019646365422396855</v>
      </c>
      <c r="H493" s="11">
        <f t="shared" si="39"/>
        <v>5.56109413002393E-15</v>
      </c>
      <c r="I493" s="20">
        <f t="shared" si="38"/>
        <v>2.314769053519015E-18</v>
      </c>
    </row>
    <row r="494" spans="1:9" ht="15.75">
      <c r="A494" s="7">
        <v>486</v>
      </c>
      <c r="B494" s="6">
        <v>38252</v>
      </c>
      <c r="C494" s="1">
        <v>118.38</v>
      </c>
      <c r="E494">
        <f t="shared" si="35"/>
        <v>0.004572017108204083</v>
      </c>
      <c r="F494" s="12">
        <f t="shared" si="36"/>
        <v>2.0903340437710828E-05</v>
      </c>
      <c r="G494" s="11">
        <f t="shared" si="37"/>
        <v>0.0019646365422396855</v>
      </c>
      <c r="H494" s="11">
        <f t="shared" si="39"/>
        <v>5.227428482222494E-15</v>
      </c>
      <c r="I494" s="20">
        <f t="shared" si="38"/>
        <v>1.092707171776828E-19</v>
      </c>
    </row>
    <row r="495" spans="1:9" ht="15.75">
      <c r="A495" s="7">
        <v>487</v>
      </c>
      <c r="B495" s="6">
        <v>38251</v>
      </c>
      <c r="C495" s="1">
        <v>117.84</v>
      </c>
      <c r="E495">
        <f t="shared" si="35"/>
        <v>-0.012816364301075842</v>
      </c>
      <c r="F495" s="12">
        <f t="shared" si="36"/>
        <v>0.00016425919389789125</v>
      </c>
      <c r="G495" s="11">
        <f t="shared" si="37"/>
        <v>0.0019646365422396855</v>
      </c>
      <c r="H495" s="11">
        <f t="shared" si="39"/>
        <v>4.913782773289144E-15</v>
      </c>
      <c r="I495" s="20">
        <f t="shared" si="38"/>
        <v>8.071339973298193E-19</v>
      </c>
    </row>
    <row r="496" spans="1:9" ht="15.75">
      <c r="A496" s="7">
        <v>488</v>
      </c>
      <c r="B496" s="6">
        <v>38250</v>
      </c>
      <c r="C496" s="1">
        <v>119.36</v>
      </c>
      <c r="E496">
        <f t="shared" si="35"/>
        <v>0.015790912875969586</v>
      </c>
      <c r="F496" s="12">
        <f t="shared" si="36"/>
        <v>0.00024935292945646204</v>
      </c>
      <c r="G496" s="11">
        <f t="shared" si="37"/>
        <v>0.0019646365422396855</v>
      </c>
      <c r="H496" s="11">
        <f t="shared" si="39"/>
        <v>4.618955806891795E-15</v>
      </c>
      <c r="I496" s="20">
        <f t="shared" si="38"/>
        <v>1.1517501614784056E-18</v>
      </c>
    </row>
    <row r="497" spans="1:9" ht="15.75">
      <c r="A497" s="7">
        <v>489</v>
      </c>
      <c r="B497" s="6">
        <v>38247</v>
      </c>
      <c r="C497" s="1">
        <v>117.49</v>
      </c>
      <c r="E497">
        <f t="shared" si="35"/>
        <v>0.03041796771183734</v>
      </c>
      <c r="F497" s="12">
        <f t="shared" si="36"/>
        <v>0.0009252527597183789</v>
      </c>
      <c r="G497" s="11">
        <f t="shared" si="37"/>
        <v>0.0019646365422396855</v>
      </c>
      <c r="H497" s="11">
        <f t="shared" si="39"/>
        <v>4.341818458478288E-15</v>
      </c>
      <c r="I497" s="20">
        <f t="shared" si="38"/>
        <v>4.0172795109032335E-18</v>
      </c>
    </row>
    <row r="498" spans="1:9" ht="15.75">
      <c r="A498" s="7">
        <v>490</v>
      </c>
      <c r="B498" s="6">
        <v>38246</v>
      </c>
      <c r="C498" s="1">
        <v>113.97</v>
      </c>
      <c r="E498">
        <f t="shared" si="35"/>
        <v>0.017436384572549278</v>
      </c>
      <c r="F498" s="12">
        <f t="shared" si="36"/>
        <v>0.00030402750696183445</v>
      </c>
      <c r="G498" s="11">
        <f t="shared" si="37"/>
        <v>0.0019646365422396855</v>
      </c>
      <c r="H498" s="11">
        <f t="shared" si="39"/>
        <v>4.08130935096959E-15</v>
      </c>
      <c r="I498" s="20">
        <f t="shared" si="38"/>
        <v>1.240830307115307E-18</v>
      </c>
    </row>
    <row r="499" spans="1:9" ht="15.75">
      <c r="A499" s="7">
        <v>491</v>
      </c>
      <c r="B499" s="6">
        <v>38245</v>
      </c>
      <c r="C499" s="1">
        <v>112</v>
      </c>
      <c r="E499">
        <f t="shared" si="35"/>
        <v>0.004563970515614579</v>
      </c>
      <c r="F499" s="12">
        <f t="shared" si="36"/>
        <v>2.082982686739921E-05</v>
      </c>
      <c r="G499" s="11">
        <f t="shared" si="37"/>
        <v>0.0019646365422396855</v>
      </c>
      <c r="H499" s="11">
        <f t="shared" si="39"/>
        <v>3.836430789911415E-15</v>
      </c>
      <c r="I499" s="20">
        <f t="shared" si="38"/>
        <v>7.991218914261436E-20</v>
      </c>
    </row>
    <row r="500" spans="1:9" ht="15.75">
      <c r="A500" s="7">
        <v>492</v>
      </c>
      <c r="B500" s="6">
        <v>38244</v>
      </c>
      <c r="C500" s="1">
        <v>111.49</v>
      </c>
      <c r="E500">
        <f t="shared" si="35"/>
        <v>0.036444053211762625</v>
      </c>
      <c r="F500" s="12">
        <f t="shared" si="36"/>
        <v>0.0013281690145017858</v>
      </c>
      <c r="G500" s="11">
        <f t="shared" si="37"/>
        <v>0.0019646365422396855</v>
      </c>
      <c r="H500" s="11">
        <f t="shared" si="39"/>
        <v>3.60624494251673E-15</v>
      </c>
      <c r="I500" s="20">
        <f t="shared" si="38"/>
        <v>4.7897027913544936E-18</v>
      </c>
    </row>
    <row r="501" spans="1:9" ht="15.75">
      <c r="A501" s="7">
        <v>493</v>
      </c>
      <c r="B501" s="6">
        <v>38243</v>
      </c>
      <c r="C501" s="1">
        <v>107.5</v>
      </c>
      <c r="E501">
        <f t="shared" si="35"/>
        <v>0.020392568719266948</v>
      </c>
      <c r="F501" s="12">
        <f t="shared" si="36"/>
        <v>0.0004158568589700248</v>
      </c>
      <c r="G501" s="11">
        <f t="shared" si="37"/>
        <v>0.0019646365422396855</v>
      </c>
      <c r="H501" s="11">
        <f t="shared" si="39"/>
        <v>3.389870245965726E-15</v>
      </c>
      <c r="I501" s="20">
        <f t="shared" si="38"/>
        <v>1.4097007928032521E-18</v>
      </c>
    </row>
    <row r="502" spans="1:9" ht="15.75">
      <c r="A502" s="7">
        <v>494</v>
      </c>
      <c r="B502" s="6">
        <v>38240</v>
      </c>
      <c r="C502" s="1">
        <v>105.33</v>
      </c>
      <c r="E502">
        <f t="shared" si="35"/>
        <v>0.02909085895760185</v>
      </c>
      <c r="F502" s="12">
        <f t="shared" si="36"/>
        <v>0.0008462780748910838</v>
      </c>
      <c r="G502" s="11">
        <f t="shared" si="37"/>
        <v>0.0019646365422396855</v>
      </c>
      <c r="H502" s="11">
        <f t="shared" si="39"/>
        <v>3.186478031207782E-15</v>
      </c>
      <c r="I502" s="20">
        <f t="shared" si="38"/>
        <v>2.6966464939332525E-18</v>
      </c>
    </row>
    <row r="503" spans="1:9" ht="15.75">
      <c r="A503" s="7">
        <v>495</v>
      </c>
      <c r="B503" s="6">
        <v>38239</v>
      </c>
      <c r="C503" s="1">
        <v>102.31</v>
      </c>
      <c r="E503">
        <f t="shared" si="35"/>
        <v>9.774693326793091E-05</v>
      </c>
      <c r="F503" s="12">
        <f t="shared" si="36"/>
        <v>9.554462963285338E-09</v>
      </c>
      <c r="G503" s="11">
        <f t="shared" si="37"/>
        <v>0.0019646365422396855</v>
      </c>
      <c r="H503" s="11">
        <f t="shared" si="39"/>
        <v>2.9952893493353148E-15</v>
      </c>
      <c r="I503" s="20">
        <f t="shared" si="38"/>
        <v>2.8618381152547305E-23</v>
      </c>
    </row>
    <row r="504" spans="1:9" ht="15.75">
      <c r="A504" s="7">
        <v>496</v>
      </c>
      <c r="B504" s="6">
        <v>38238</v>
      </c>
      <c r="C504" s="1">
        <v>102.3</v>
      </c>
      <c r="E504">
        <f t="shared" si="35"/>
        <v>0.007063007584481915</v>
      </c>
      <c r="F504" s="12">
        <f t="shared" si="36"/>
        <v>4.988607613844905E-05</v>
      </c>
      <c r="G504" s="11">
        <f t="shared" si="37"/>
        <v>0.0019646365422396855</v>
      </c>
      <c r="H504" s="11">
        <f t="shared" si="39"/>
        <v>2.8155719883751956E-15</v>
      </c>
      <c r="I504" s="20">
        <f t="shared" si="38"/>
        <v>1.404578385853694E-19</v>
      </c>
    </row>
    <row r="505" spans="1:9" ht="15.75">
      <c r="A505" s="7">
        <v>497</v>
      </c>
      <c r="B505" s="6">
        <v>38237</v>
      </c>
      <c r="C505" s="1">
        <v>101.58</v>
      </c>
      <c r="E505">
        <f t="shared" si="35"/>
        <v>0.015576484384674216</v>
      </c>
      <c r="F505" s="12">
        <f t="shared" si="36"/>
        <v>0.0002426268657859997</v>
      </c>
      <c r="G505" s="11">
        <f t="shared" si="37"/>
        <v>0.0019646365422396855</v>
      </c>
      <c r="H505" s="11">
        <f t="shared" si="39"/>
        <v>2.6466376690726837E-15</v>
      </c>
      <c r="I505" s="20">
        <f t="shared" si="38"/>
        <v>6.421454025182691E-19</v>
      </c>
    </row>
    <row r="506" spans="1:9" ht="15.75">
      <c r="A506" s="7">
        <v>498</v>
      </c>
      <c r="B506" s="6">
        <v>38233</v>
      </c>
      <c r="C506" s="1">
        <v>100.01</v>
      </c>
      <c r="E506">
        <f t="shared" si="35"/>
        <v>-0.014887134807915037</v>
      </c>
      <c r="F506" s="12">
        <f t="shared" si="36"/>
        <v>0.0002216267827890355</v>
      </c>
      <c r="G506" s="11">
        <f t="shared" si="37"/>
        <v>0.0019646365422396855</v>
      </c>
      <c r="H506" s="11">
        <f t="shared" si="39"/>
        <v>2.4878394089283225E-15</v>
      </c>
      <c r="I506" s="20">
        <f t="shared" si="38"/>
        <v>5.513718442965598E-19</v>
      </c>
    </row>
    <row r="507" spans="1:9" ht="15.75">
      <c r="A507" s="7">
        <v>499</v>
      </c>
      <c r="B507" s="6">
        <v>38232</v>
      </c>
      <c r="C507" s="1">
        <v>101.51</v>
      </c>
      <c r="E507">
        <f t="shared" si="35"/>
        <v>0.012490249609661224</v>
      </c>
      <c r="F507" s="12">
        <f t="shared" si="36"/>
        <v>0.00015600633531164237</v>
      </c>
      <c r="G507" s="11">
        <f t="shared" si="37"/>
        <v>0.0019646365422396855</v>
      </c>
      <c r="H507" s="11">
        <f t="shared" si="39"/>
        <v>2.338569044392623E-15</v>
      </c>
      <c r="I507" s="20">
        <f t="shared" si="38"/>
        <v>3.648315864889426E-19</v>
      </c>
    </row>
    <row r="508" spans="1:9" ht="15.75">
      <c r="A508" s="7">
        <v>500</v>
      </c>
      <c r="B508" s="6">
        <v>38231</v>
      </c>
      <c r="C508" s="1">
        <v>100.25</v>
      </c>
      <c r="E508">
        <f t="shared" si="35"/>
        <v>-0.020926634745000942</v>
      </c>
      <c r="F508" s="12">
        <f t="shared" si="36"/>
        <v>0.0004379240417506807</v>
      </c>
      <c r="G508" s="11">
        <f t="shared" si="37"/>
        <v>0.0019646365422396855</v>
      </c>
      <c r="H508" s="11">
        <f t="shared" si="39"/>
        <v>2.1982549017290656E-15</v>
      </c>
      <c r="I508" s="20">
        <f t="shared" si="38"/>
        <v>9.626686713634377E-19</v>
      </c>
    </row>
    <row r="509" spans="1:9" ht="15.75">
      <c r="A509" s="7">
        <v>501</v>
      </c>
      <c r="B509" s="6">
        <v>38230</v>
      </c>
      <c r="C509" s="1">
        <v>102.37</v>
      </c>
      <c r="E509">
        <f t="shared" si="35"/>
        <v>0.003522853237251804</v>
      </c>
      <c r="F509" s="12">
        <f t="shared" si="36"/>
        <v>1.2410494931215514E-05</v>
      </c>
      <c r="G509" s="11">
        <f t="shared" si="37"/>
        <v>0.0019646365422396855</v>
      </c>
      <c r="H509" s="11">
        <f t="shared" si="39"/>
        <v>2.0663596076253216E-15</v>
      </c>
      <c r="I509" s="20">
        <f t="shared" si="38"/>
        <v>2.5644545436502533E-20</v>
      </c>
    </row>
    <row r="510" spans="1:9" ht="15.75">
      <c r="A510" s="7">
        <v>502</v>
      </c>
      <c r="B510" s="6">
        <v>38229</v>
      </c>
      <c r="C510" s="1">
        <v>102.01</v>
      </c>
      <c r="E510">
        <f t="shared" si="35"/>
        <v>-0.03978234045483753</v>
      </c>
      <c r="F510" s="12">
        <f t="shared" si="36"/>
        <v>0.0015826346120646026</v>
      </c>
      <c r="G510" s="11">
        <f t="shared" si="37"/>
        <v>0.0019646365422396855</v>
      </c>
      <c r="H510" s="11">
        <f t="shared" si="39"/>
        <v>1.9423780311678023E-15</v>
      </c>
      <c r="I510" s="20">
        <f t="shared" si="38"/>
        <v>3.0740747018400615E-18</v>
      </c>
    </row>
    <row r="511" spans="1:9" ht="15.75">
      <c r="A511" s="7">
        <v>503</v>
      </c>
      <c r="B511" s="6">
        <v>38226</v>
      </c>
      <c r="C511" s="1">
        <v>106.15</v>
      </c>
      <c r="E511">
        <f t="shared" si="35"/>
        <v>-0.01644435822637707</v>
      </c>
      <c r="F511" s="12">
        <f t="shared" si="36"/>
        <v>0.00027041691747741516</v>
      </c>
      <c r="G511" s="11">
        <f t="shared" si="37"/>
        <v>0.0019646365422396855</v>
      </c>
      <c r="H511" s="11">
        <f t="shared" si="39"/>
        <v>1.825835349297734E-15</v>
      </c>
      <c r="I511" s="20">
        <f t="shared" si="38"/>
        <v>4.937367669783929E-19</v>
      </c>
    </row>
    <row r="512" spans="1:9" ht="15.75">
      <c r="A512" s="7">
        <v>504</v>
      </c>
      <c r="B512" s="6">
        <v>38225</v>
      </c>
      <c r="C512" s="1">
        <v>107.91</v>
      </c>
      <c r="E512">
        <f t="shared" si="35"/>
        <v>0.017858452263575148</v>
      </c>
      <c r="F512" s="12">
        <f t="shared" si="36"/>
        <v>0.00031892431725039235</v>
      </c>
      <c r="G512" s="11">
        <f t="shared" si="37"/>
        <v>0.0019646365422396855</v>
      </c>
      <c r="H512" s="11">
        <f t="shared" si="39"/>
        <v>1.71628522833987E-15</v>
      </c>
      <c r="I512" s="20">
        <f t="shared" si="38"/>
        <v>5.473650946552268E-19</v>
      </c>
    </row>
    <row r="513" spans="1:9" ht="15.75">
      <c r="A513" s="7">
        <v>505</v>
      </c>
      <c r="B513" s="6">
        <v>38224</v>
      </c>
      <c r="C513" s="1">
        <v>106</v>
      </c>
      <c r="E513">
        <f t="shared" si="35"/>
        <v>0.010717606265753389</v>
      </c>
      <c r="F513" s="12">
        <f t="shared" si="36"/>
        <v>0.0001148670840677163</v>
      </c>
      <c r="G513" s="11">
        <f t="shared" si="37"/>
        <v>0.0019646365422396855</v>
      </c>
      <c r="H513" s="11">
        <f t="shared" si="39"/>
        <v>1.6133081146394777E-15</v>
      </c>
      <c r="I513" s="20">
        <f t="shared" si="38"/>
        <v>1.8531599883142176E-19</v>
      </c>
    </row>
    <row r="514" spans="1:9" ht="15.75">
      <c r="A514" s="7">
        <v>506</v>
      </c>
      <c r="B514" s="6">
        <v>38223</v>
      </c>
      <c r="C514" s="1">
        <v>104.87</v>
      </c>
      <c r="E514">
        <f t="shared" si="35"/>
        <v>-0.0422894021415671</v>
      </c>
      <c r="F514" s="12">
        <f t="shared" si="36"/>
        <v>0.0017883935334911802</v>
      </c>
      <c r="G514" s="11">
        <f t="shared" si="37"/>
        <v>0.0019646365422396855</v>
      </c>
      <c r="H514" s="11">
        <f t="shared" si="39"/>
        <v>1.516509627761109E-15</v>
      </c>
      <c r="I514" s="20">
        <f t="shared" si="38"/>
        <v>2.7121160117650838E-18</v>
      </c>
    </row>
    <row r="515" spans="1:9" ht="15.75">
      <c r="A515" s="7">
        <v>507</v>
      </c>
      <c r="B515" s="6">
        <v>38222</v>
      </c>
      <c r="C515" s="1">
        <v>109.4</v>
      </c>
      <c r="E515">
        <f t="shared" si="35"/>
        <v>0.010013404140235186</v>
      </c>
      <c r="F515" s="12">
        <f t="shared" si="36"/>
        <v>0.00010026826247567917</v>
      </c>
      <c r="G515" s="11">
        <f t="shared" si="37"/>
        <v>0.0019646365422396855</v>
      </c>
      <c r="H515" s="11">
        <f t="shared" si="39"/>
        <v>1.4255190500954424E-15</v>
      </c>
      <c r="I515" s="20">
        <f t="shared" si="38"/>
        <v>1.4293431827905065E-19</v>
      </c>
    </row>
    <row r="516" spans="1:9" ht="15.75">
      <c r="A516" s="7">
        <v>508</v>
      </c>
      <c r="B516" s="6">
        <v>38219</v>
      </c>
      <c r="C516" s="1">
        <v>108.31</v>
      </c>
      <c r="E516">
        <f t="shared" si="35"/>
        <v>0.07643306679153875</v>
      </c>
      <c r="F516" s="12">
        <f t="shared" si="36"/>
        <v>0.005842013699159823</v>
      </c>
      <c r="G516" s="11">
        <f t="shared" si="37"/>
        <v>0.0019646365422396855</v>
      </c>
      <c r="H516" s="11">
        <f t="shared" si="39"/>
        <v>1.3399879070897157E-15</v>
      </c>
      <c r="I516" s="20">
        <f t="shared" si="38"/>
        <v>7.828227709926619E-18</v>
      </c>
    </row>
    <row r="517" spans="1:3" ht="15.75">
      <c r="A517" s="7">
        <v>509</v>
      </c>
      <c r="B517" s="6">
        <v>38218</v>
      </c>
      <c r="C517" s="1">
        <v>100.34</v>
      </c>
    </row>
    <row r="518" spans="1:2" ht="15.75">
      <c r="A518" s="7"/>
      <c r="B518" s="6"/>
    </row>
  </sheetData>
  <sheetProtection/>
  <mergeCells count="5">
    <mergeCell ref="M17:M18"/>
    <mergeCell ref="N3:N6"/>
    <mergeCell ref="N16:N18"/>
    <mergeCell ref="N13:N15"/>
    <mergeCell ref="N26:N28"/>
  </mergeCells>
  <printOptions/>
  <pageMargins left="0.7" right="0.7" top="0.75" bottom="0.75" header="0.3" footer="0.3"/>
  <pageSetup horizontalDpi="600" verticalDpi="600" orientation="portrait" r:id="rId8"/>
  <legacyDrawing r:id="rId7"/>
  <oleObjects>
    <oleObject progId="Equation.DSMT4" shapeId="6296920" r:id="rId2"/>
    <oleObject progId="Equation.DSMT4" shapeId="6298844" r:id="rId3"/>
    <oleObject progId="Equation.DSMT4" shapeId="6314643" r:id="rId4"/>
    <oleObject progId="Equation.DSMT4" shapeId="28050" r:id="rId5"/>
    <oleObject progId="Equation.3" shapeId="17326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9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1.8515625" style="0" customWidth="1"/>
    <col min="4" max="4" width="11.28125" style="0" bestFit="1" customWidth="1"/>
    <col min="5" max="5" width="11.421875" style="0" customWidth="1"/>
    <col min="6" max="6" width="15.421875" style="0" bestFit="1" customWidth="1"/>
    <col min="7" max="7" width="12.140625" style="0" customWidth="1"/>
    <col min="8" max="8" width="16.00390625" style="0" bestFit="1" customWidth="1"/>
    <col min="11" max="11" width="13.28125" style="0" bestFit="1" customWidth="1"/>
  </cols>
  <sheetData>
    <row r="1" spans="5:11" ht="15.75">
      <c r="E1" t="s">
        <v>13</v>
      </c>
      <c r="F1">
        <v>0.95</v>
      </c>
      <c r="I1" t="s">
        <v>30</v>
      </c>
      <c r="K1" s="28">
        <f>SUM(G5:G513)</f>
        <v>0.0005822500146549379</v>
      </c>
    </row>
    <row r="2" spans="9:11" ht="15.75">
      <c r="I2" t="s">
        <v>31</v>
      </c>
      <c r="K2" s="52">
        <f>SQRT(K1)</f>
        <v>0.02412985732769545</v>
      </c>
    </row>
    <row r="3" spans="1:8" ht="18.75">
      <c r="A3" s="53" t="s">
        <v>0</v>
      </c>
      <c r="B3" s="13" t="s">
        <v>4</v>
      </c>
      <c r="C3" s="23" t="s">
        <v>11</v>
      </c>
      <c r="D3" s="23" t="s">
        <v>9</v>
      </c>
      <c r="E3" s="23" t="s">
        <v>7</v>
      </c>
      <c r="F3" s="23" t="s">
        <v>28</v>
      </c>
      <c r="G3" s="23" t="s">
        <v>29</v>
      </c>
      <c r="H3" s="23" t="s">
        <v>33</v>
      </c>
    </row>
    <row r="4" spans="1:8" ht="15.75">
      <c r="A4" s="60">
        <v>38955</v>
      </c>
      <c r="B4" s="13">
        <v>378</v>
      </c>
      <c r="C4" s="23">
        <f>LN(B4/B5)</f>
        <v>0.012618967864604385</v>
      </c>
      <c r="D4" s="23">
        <f>C4^2</f>
        <v>0.00015923834996791814</v>
      </c>
      <c r="E4" s="23"/>
      <c r="F4" s="23">
        <f>1-F1</f>
        <v>0.050000000000000044</v>
      </c>
      <c r="G4" s="23"/>
      <c r="H4" s="61">
        <f>F4*D4</f>
        <v>7.961917498395915E-06</v>
      </c>
    </row>
    <row r="5" spans="1:11" ht="15.75">
      <c r="A5" s="6">
        <v>38954</v>
      </c>
      <c r="B5" s="22">
        <v>373.26</v>
      </c>
      <c r="C5" s="24">
        <f>LN(B5/B6)</f>
        <v>-0.001258383812424812</v>
      </c>
      <c r="D5" s="24">
        <f>C5^2</f>
        <v>1.5835298193728044E-06</v>
      </c>
      <c r="E5" s="27">
        <f>1/510</f>
        <v>0.00196078431372549</v>
      </c>
      <c r="F5" s="28">
        <f>F4*$F$1</f>
        <v>0.04750000000000004</v>
      </c>
      <c r="G5" s="28">
        <f>E5*D5</f>
        <v>3.1049604301427536E-09</v>
      </c>
      <c r="H5" s="61">
        <f aca="true" t="shared" si="0" ref="H5:H68">F5*D5</f>
        <v>7.521766642020828E-08</v>
      </c>
      <c r="I5" t="s">
        <v>32</v>
      </c>
      <c r="K5" s="56">
        <f>SUM(H4:H513)</f>
        <v>0.00019477767685943594</v>
      </c>
    </row>
    <row r="6" spans="1:11" ht="15.75">
      <c r="A6" s="6">
        <v>38953</v>
      </c>
      <c r="B6" s="1">
        <v>373.73</v>
      </c>
      <c r="C6" s="24">
        <f aca="true" t="shared" si="1" ref="C6:C69">LN(B6/B7)</f>
        <v>0.0008030408911662211</v>
      </c>
      <c r="D6" s="24">
        <f aca="true" t="shared" si="2" ref="D6:D69">C6^2</f>
        <v>6.448746728850386E-07</v>
      </c>
      <c r="E6" s="27">
        <f aca="true" t="shared" si="3" ref="E6:E69">1/510</f>
        <v>0.00196078431372549</v>
      </c>
      <c r="F6" s="28">
        <f aca="true" t="shared" si="4" ref="F6:F69">F5*$F$1</f>
        <v>0.04512500000000004</v>
      </c>
      <c r="G6" s="28">
        <f aca="true" t="shared" si="5" ref="G6:G69">E6*D6</f>
        <v>1.2644601429118404E-09</v>
      </c>
      <c r="H6" s="61">
        <f t="shared" si="0"/>
        <v>2.909996961393739E-08</v>
      </c>
      <c r="I6" t="s">
        <v>34</v>
      </c>
      <c r="K6" s="52">
        <f>SQRT(K5)</f>
        <v>0.013956277328121418</v>
      </c>
    </row>
    <row r="7" spans="1:8" ht="15.75">
      <c r="A7" s="54">
        <v>38952</v>
      </c>
      <c r="B7" s="55">
        <v>373.43</v>
      </c>
      <c r="C7" s="24">
        <f t="shared" si="1"/>
        <v>-0.012930526566303403</v>
      </c>
      <c r="D7" s="24">
        <f t="shared" si="2"/>
        <v>0.00016719851728187808</v>
      </c>
      <c r="E7" s="27">
        <f t="shared" si="3"/>
        <v>0.00196078431372549</v>
      </c>
      <c r="F7" s="28">
        <f t="shared" si="4"/>
        <v>0.04286875000000004</v>
      </c>
      <c r="G7" s="28">
        <f t="shared" si="5"/>
        <v>3.278402299644668E-07</v>
      </c>
      <c r="H7" s="61">
        <f t="shared" si="0"/>
        <v>7.167591437727517E-06</v>
      </c>
    </row>
    <row r="8" spans="1:8" ht="15.75">
      <c r="A8" s="6">
        <v>38951</v>
      </c>
      <c r="B8" s="1">
        <v>378.29</v>
      </c>
      <c r="C8" s="24">
        <f t="shared" si="1"/>
        <v>0.002620470272280607</v>
      </c>
      <c r="D8" s="24">
        <f t="shared" si="2"/>
        <v>6.866864447906399E-06</v>
      </c>
      <c r="E8" s="27">
        <f t="shared" si="3"/>
        <v>0.00196078431372549</v>
      </c>
      <c r="F8" s="28">
        <f t="shared" si="4"/>
        <v>0.040725312500000034</v>
      </c>
      <c r="G8" s="28">
        <f t="shared" si="5"/>
        <v>1.3464440093934114E-08</v>
      </c>
      <c r="H8" s="61">
        <f t="shared" si="0"/>
        <v>2.796552005361283E-07</v>
      </c>
    </row>
    <row r="9" spans="1:8" ht="15.75">
      <c r="A9" s="6">
        <v>38950</v>
      </c>
      <c r="B9" s="1">
        <v>377.3</v>
      </c>
      <c r="C9" s="24">
        <f t="shared" si="1"/>
        <v>-0.015933868516765013</v>
      </c>
      <c r="D9" s="24">
        <f t="shared" si="2"/>
        <v>0.00025388816590955527</v>
      </c>
      <c r="E9" s="27">
        <f t="shared" si="3"/>
        <v>0.00196078431372549</v>
      </c>
      <c r="F9" s="28">
        <f t="shared" si="4"/>
        <v>0.03868904687500003</v>
      </c>
      <c r="G9" s="28">
        <f t="shared" si="5"/>
        <v>4.978199331559907E-07</v>
      </c>
      <c r="H9" s="61">
        <f t="shared" si="0"/>
        <v>9.822691151882567E-06</v>
      </c>
    </row>
    <row r="10" spans="1:8" ht="15.75">
      <c r="A10" s="6">
        <v>38947</v>
      </c>
      <c r="B10" s="1">
        <v>383.36</v>
      </c>
      <c r="C10" s="24">
        <f t="shared" si="1"/>
        <v>-0.006344604984598809</v>
      </c>
      <c r="D10" s="24">
        <f t="shared" si="2"/>
        <v>4.0254012410596054E-05</v>
      </c>
      <c r="E10" s="27">
        <f t="shared" si="3"/>
        <v>0.00196078431372549</v>
      </c>
      <c r="F10" s="28">
        <f t="shared" si="4"/>
        <v>0.036754594531250025</v>
      </c>
      <c r="G10" s="28">
        <f t="shared" si="5"/>
        <v>7.892943609920795E-08</v>
      </c>
      <c r="H10" s="61">
        <f t="shared" si="0"/>
        <v>1.4795199044073644E-06</v>
      </c>
    </row>
    <row r="11" spans="1:8" ht="15.75">
      <c r="A11" s="6">
        <v>38946</v>
      </c>
      <c r="B11" s="1">
        <v>385.8</v>
      </c>
      <c r="C11" s="24">
        <f t="shared" si="1"/>
        <v>-0.004964329152778542</v>
      </c>
      <c r="D11" s="24">
        <f t="shared" si="2"/>
        <v>2.464456393712692E-05</v>
      </c>
      <c r="E11" s="27">
        <f t="shared" si="3"/>
        <v>0.00196078431372549</v>
      </c>
      <c r="F11" s="28">
        <f t="shared" si="4"/>
        <v>0.034916864804687524</v>
      </c>
      <c r="G11" s="28">
        <f t="shared" si="5"/>
        <v>4.832267438652337E-08</v>
      </c>
      <c r="H11" s="61">
        <f t="shared" si="0"/>
        <v>8.605109071631383E-07</v>
      </c>
    </row>
    <row r="12" spans="1:8" ht="15.75">
      <c r="A12" s="6">
        <v>38945</v>
      </c>
      <c r="B12" s="1">
        <v>387.72</v>
      </c>
      <c r="C12" s="24">
        <f t="shared" si="1"/>
        <v>0.017562797755355474</v>
      </c>
      <c r="D12" s="24">
        <f t="shared" si="2"/>
        <v>0.0003084518649955193</v>
      </c>
      <c r="E12" s="27">
        <f t="shared" si="3"/>
        <v>0.00196078431372549</v>
      </c>
      <c r="F12" s="28">
        <f t="shared" si="4"/>
        <v>0.033171021564453146</v>
      </c>
      <c r="G12" s="28">
        <f t="shared" si="5"/>
        <v>6.048075784225868E-07</v>
      </c>
      <c r="H12" s="61">
        <f t="shared" si="0"/>
        <v>1.023166346536216E-05</v>
      </c>
    </row>
    <row r="13" spans="1:8" ht="15.75">
      <c r="A13" s="6">
        <v>38944</v>
      </c>
      <c r="B13" s="1">
        <v>380.97</v>
      </c>
      <c r="C13" s="24">
        <f t="shared" si="1"/>
        <v>0.030759354624014214</v>
      </c>
      <c r="D13" s="24">
        <f t="shared" si="2"/>
        <v>0.0009461378968858646</v>
      </c>
      <c r="E13" s="27">
        <f t="shared" si="3"/>
        <v>0.00196078431372549</v>
      </c>
      <c r="F13" s="28">
        <f t="shared" si="4"/>
        <v>0.03151247048623049</v>
      </c>
      <c r="G13" s="28">
        <f t="shared" si="5"/>
        <v>1.8551723468350287E-06</v>
      </c>
      <c r="H13" s="61">
        <f t="shared" si="0"/>
        <v>2.9815142551519994E-05</v>
      </c>
    </row>
    <row r="14" spans="1:8" ht="15.75">
      <c r="A14" s="6">
        <v>38943</v>
      </c>
      <c r="B14" s="1">
        <v>369.43</v>
      </c>
      <c r="C14" s="24">
        <f t="shared" si="1"/>
        <v>0.002520565615646329</v>
      </c>
      <c r="D14" s="24">
        <f t="shared" si="2"/>
        <v>6.3532510227785565E-06</v>
      </c>
      <c r="E14" s="27">
        <f t="shared" si="3"/>
        <v>0.00196078431372549</v>
      </c>
      <c r="F14" s="28">
        <f t="shared" si="4"/>
        <v>0.02993684696191896</v>
      </c>
      <c r="G14" s="28">
        <f t="shared" si="5"/>
        <v>1.245735494662462E-08</v>
      </c>
      <c r="H14" s="61">
        <f t="shared" si="0"/>
        <v>1.9019630357957677E-07</v>
      </c>
    </row>
    <row r="15" spans="1:8" ht="15.75">
      <c r="A15" s="6">
        <v>38940</v>
      </c>
      <c r="B15" s="1">
        <v>368.5</v>
      </c>
      <c r="C15" s="24">
        <f t="shared" si="1"/>
        <v>-0.015349702210597903</v>
      </c>
      <c r="D15" s="24">
        <f t="shared" si="2"/>
        <v>0.00023561335795403417</v>
      </c>
      <c r="E15" s="27">
        <f t="shared" si="3"/>
        <v>0.00196078431372549</v>
      </c>
      <c r="F15" s="28">
        <f t="shared" si="4"/>
        <v>0.02844000461382301</v>
      </c>
      <c r="G15" s="28">
        <f t="shared" si="5"/>
        <v>4.6198697638045915E-07</v>
      </c>
      <c r="H15" s="61">
        <f t="shared" si="0"/>
        <v>6.700844987291064E-06</v>
      </c>
    </row>
    <row r="16" spans="1:8" ht="15.75">
      <c r="A16" s="6">
        <v>38939</v>
      </c>
      <c r="B16" s="1">
        <v>374.2</v>
      </c>
      <c r="C16" s="24">
        <f t="shared" si="1"/>
        <v>-0.00729560974849255</v>
      </c>
      <c r="D16" s="24">
        <f t="shared" si="2"/>
        <v>5.322592160229953E-05</v>
      </c>
      <c r="E16" s="27">
        <f t="shared" si="3"/>
        <v>0.00196078431372549</v>
      </c>
      <c r="F16" s="28">
        <f t="shared" si="4"/>
        <v>0.027018004383131858</v>
      </c>
      <c r="G16" s="28">
        <f t="shared" si="5"/>
        <v>1.0436455216137162E-07</v>
      </c>
      <c r="H16" s="61">
        <f t="shared" si="0"/>
        <v>1.4380581831471613E-06</v>
      </c>
    </row>
    <row r="17" spans="1:8" ht="15.75">
      <c r="A17" s="6">
        <v>38938</v>
      </c>
      <c r="B17" s="1">
        <v>376.94</v>
      </c>
      <c r="C17" s="24">
        <f t="shared" si="1"/>
        <v>-0.01071335153821922</v>
      </c>
      <c r="D17" s="24">
        <f t="shared" si="2"/>
        <v>0.00011477590118146414</v>
      </c>
      <c r="E17" s="27">
        <f t="shared" si="3"/>
        <v>0.00196078431372549</v>
      </c>
      <c r="F17" s="28">
        <f t="shared" si="4"/>
        <v>0.025667104163975264</v>
      </c>
      <c r="G17" s="28">
        <f t="shared" si="5"/>
        <v>2.2505078663032183E-07</v>
      </c>
      <c r="H17" s="61">
        <f t="shared" si="0"/>
        <v>2.9459650111387716E-06</v>
      </c>
    </row>
    <row r="18" spans="1:8" ht="15.75">
      <c r="A18" s="6">
        <v>38937</v>
      </c>
      <c r="B18" s="1">
        <v>381</v>
      </c>
      <c r="C18" s="24">
        <f t="shared" si="1"/>
        <v>0.00803746338851525</v>
      </c>
      <c r="D18" s="24">
        <f t="shared" si="2"/>
        <v>6.460081772172303E-05</v>
      </c>
      <c r="E18" s="27">
        <f t="shared" si="3"/>
        <v>0.00196078431372549</v>
      </c>
      <c r="F18" s="28">
        <f t="shared" si="4"/>
        <v>0.0243837489557765</v>
      </c>
      <c r="G18" s="28">
        <f t="shared" si="5"/>
        <v>1.2666827004259417E-07</v>
      </c>
      <c r="H18" s="61">
        <f t="shared" si="0"/>
        <v>1.575210121664372E-06</v>
      </c>
    </row>
    <row r="19" spans="1:8" ht="15.75">
      <c r="A19" s="6">
        <v>38936</v>
      </c>
      <c r="B19" s="1">
        <v>377.95</v>
      </c>
      <c r="C19" s="24">
        <f t="shared" si="1"/>
        <v>0.010907264292260993</v>
      </c>
      <c r="D19" s="24">
        <f t="shared" si="2"/>
        <v>0.0001189684143412317</v>
      </c>
      <c r="E19" s="27">
        <f t="shared" si="3"/>
        <v>0.00196078431372549</v>
      </c>
      <c r="F19" s="28">
        <f t="shared" si="4"/>
        <v>0.023164561507987673</v>
      </c>
      <c r="G19" s="28">
        <f t="shared" si="5"/>
        <v>2.3327140066908175E-07</v>
      </c>
      <c r="H19" s="61">
        <f t="shared" si="0"/>
        <v>2.7558511515152244E-06</v>
      </c>
    </row>
    <row r="20" spans="1:8" ht="15.75">
      <c r="A20" s="6">
        <v>38933</v>
      </c>
      <c r="B20" s="1">
        <v>373.85</v>
      </c>
      <c r="C20" s="24">
        <f t="shared" si="1"/>
        <v>-0.0041108380991485925</v>
      </c>
      <c r="D20" s="24">
        <f t="shared" si="2"/>
        <v>1.6898989877411613E-05</v>
      </c>
      <c r="E20" s="27">
        <f t="shared" si="3"/>
        <v>0.00196078431372549</v>
      </c>
      <c r="F20" s="28">
        <f t="shared" si="4"/>
        <v>0.022006333432588288</v>
      </c>
      <c r="G20" s="28">
        <f t="shared" si="5"/>
        <v>3.3135274269434537E-08</v>
      </c>
      <c r="H20" s="61">
        <f t="shared" si="0"/>
        <v>3.718848059162542E-07</v>
      </c>
    </row>
    <row r="21" spans="1:8" ht="15.75">
      <c r="A21" s="6">
        <v>38932</v>
      </c>
      <c r="B21" s="1">
        <v>375.39</v>
      </c>
      <c r="C21" s="24">
        <f t="shared" si="1"/>
        <v>0.0219771307895424</v>
      </c>
      <c r="D21" s="24">
        <f t="shared" si="2"/>
        <v>0.0004829942777406526</v>
      </c>
      <c r="E21" s="27">
        <f t="shared" si="3"/>
        <v>0.00196078431372549</v>
      </c>
      <c r="F21" s="28">
        <f t="shared" si="4"/>
        <v>0.020906016760958872</v>
      </c>
      <c r="G21" s="28">
        <f t="shared" si="5"/>
        <v>9.470476034130444E-07</v>
      </c>
      <c r="H21" s="61">
        <f t="shared" si="0"/>
        <v>1.0097486465893308E-05</v>
      </c>
    </row>
    <row r="22" spans="1:8" ht="15.75">
      <c r="A22" s="6">
        <v>38931</v>
      </c>
      <c r="B22" s="1">
        <v>367.23</v>
      </c>
      <c r="C22" s="24">
        <f t="shared" si="1"/>
        <v>-0.02229674725251091</v>
      </c>
      <c r="D22" s="24">
        <f t="shared" si="2"/>
        <v>0.0004971449380423528</v>
      </c>
      <c r="E22" s="27">
        <f t="shared" si="3"/>
        <v>0.00196078431372549</v>
      </c>
      <c r="F22" s="28">
        <f t="shared" si="4"/>
        <v>0.019860715922910926</v>
      </c>
      <c r="G22" s="28">
        <f t="shared" si="5"/>
        <v>9.74793996161476E-07</v>
      </c>
      <c r="H22" s="61">
        <f t="shared" si="0"/>
        <v>9.873654386972322E-06</v>
      </c>
    </row>
    <row r="23" spans="1:8" ht="15.75">
      <c r="A23" s="6">
        <v>38930</v>
      </c>
      <c r="B23" s="1">
        <v>375.51</v>
      </c>
      <c r="C23" s="24">
        <f t="shared" si="1"/>
        <v>-0.02910546476618873</v>
      </c>
      <c r="D23" s="24">
        <f t="shared" si="2"/>
        <v>0.0008471280792558537</v>
      </c>
      <c r="E23" s="27">
        <f t="shared" si="3"/>
        <v>0.00196078431372549</v>
      </c>
      <c r="F23" s="28">
        <f t="shared" si="4"/>
        <v>0.018867680126765377</v>
      </c>
      <c r="G23" s="28">
        <f t="shared" si="5"/>
        <v>1.6610354495212817E-06</v>
      </c>
      <c r="H23" s="61">
        <f t="shared" si="0"/>
        <v>1.5983341625800595E-05</v>
      </c>
    </row>
    <row r="24" spans="1:8" ht="15.75">
      <c r="A24" s="6">
        <v>38929</v>
      </c>
      <c r="B24" s="1">
        <v>386.6</v>
      </c>
      <c r="C24" s="24">
        <f t="shared" si="1"/>
        <v>-0.003924003382868159</v>
      </c>
      <c r="D24" s="24">
        <f t="shared" si="2"/>
        <v>1.5397802548760753E-05</v>
      </c>
      <c r="E24" s="27">
        <f t="shared" si="3"/>
        <v>0.00196078431372549</v>
      </c>
      <c r="F24" s="28">
        <f t="shared" si="4"/>
        <v>0.01792429612042711</v>
      </c>
      <c r="G24" s="28">
        <f t="shared" si="5"/>
        <v>3.019176970345246E-08</v>
      </c>
      <c r="H24" s="61">
        <f t="shared" si="0"/>
        <v>2.75994772487855E-07</v>
      </c>
    </row>
    <row r="25" spans="1:8" ht="15.75">
      <c r="A25" s="6">
        <v>38926</v>
      </c>
      <c r="B25" s="1">
        <v>388.12</v>
      </c>
      <c r="C25" s="24">
        <f t="shared" si="1"/>
        <v>0.014847388979852468</v>
      </c>
      <c r="D25" s="24">
        <f t="shared" si="2"/>
        <v>0.0002204449595190445</v>
      </c>
      <c r="E25" s="27">
        <f t="shared" si="3"/>
        <v>0.00196078431372549</v>
      </c>
      <c r="F25" s="28">
        <f t="shared" si="4"/>
        <v>0.017028081314405752</v>
      </c>
      <c r="G25" s="28">
        <f t="shared" si="5"/>
        <v>4.322450186647931E-07</v>
      </c>
      <c r="H25" s="61">
        <f t="shared" si="0"/>
        <v>3.753754696041174E-06</v>
      </c>
    </row>
    <row r="26" spans="1:8" ht="15.75">
      <c r="A26" s="6">
        <v>38925</v>
      </c>
      <c r="B26" s="1">
        <v>382.4</v>
      </c>
      <c r="C26" s="24">
        <f t="shared" si="1"/>
        <v>-0.008074011826138042</v>
      </c>
      <c r="D26" s="24">
        <f t="shared" si="2"/>
        <v>6.518966696861696E-05</v>
      </c>
      <c r="E26" s="27">
        <f t="shared" si="3"/>
        <v>0.00196078431372549</v>
      </c>
      <c r="F26" s="28">
        <f t="shared" si="4"/>
        <v>0.016176677248685465</v>
      </c>
      <c r="G26" s="28">
        <f t="shared" si="5"/>
        <v>1.2782287640905288E-07</v>
      </c>
      <c r="H26" s="61">
        <f t="shared" si="0"/>
        <v>1.0545522025006084E-06</v>
      </c>
    </row>
    <row r="27" spans="1:8" ht="15.75">
      <c r="A27" s="6">
        <v>38924</v>
      </c>
      <c r="B27" s="1">
        <v>385.5</v>
      </c>
      <c r="C27" s="24">
        <f t="shared" si="1"/>
        <v>-0.00996317252181469</v>
      </c>
      <c r="D27" s="24">
        <f t="shared" si="2"/>
        <v>9.926480669944328E-05</v>
      </c>
      <c r="E27" s="27">
        <f t="shared" si="3"/>
        <v>0.00196078431372549</v>
      </c>
      <c r="F27" s="28">
        <f t="shared" si="4"/>
        <v>0.015367843386251192</v>
      </c>
      <c r="G27" s="28">
        <f t="shared" si="5"/>
        <v>1.9463687588126133E-07</v>
      </c>
      <c r="H27" s="61">
        <f t="shared" si="0"/>
        <v>1.5254860031235423E-06</v>
      </c>
    </row>
    <row r="28" spans="1:8" ht="15.75">
      <c r="A28" s="6">
        <v>38923</v>
      </c>
      <c r="B28" s="1">
        <v>389.36</v>
      </c>
      <c r="C28" s="24">
        <f t="shared" si="1"/>
        <v>-0.003947407273710217</v>
      </c>
      <c r="D28" s="24">
        <f t="shared" si="2"/>
        <v>1.5582024184540327E-05</v>
      </c>
      <c r="E28" s="27">
        <f t="shared" si="3"/>
        <v>0.00196078431372549</v>
      </c>
      <c r="F28" s="28">
        <f t="shared" si="4"/>
        <v>0.014599451216938631</v>
      </c>
      <c r="G28" s="28">
        <f t="shared" si="5"/>
        <v>3.05529885971379E-08</v>
      </c>
      <c r="H28" s="61">
        <f t="shared" si="0"/>
        <v>2.2748900194335447E-07</v>
      </c>
    </row>
    <row r="29" spans="1:8" ht="15.75">
      <c r="A29" s="6">
        <v>38922</v>
      </c>
      <c r="B29" s="1">
        <v>390.9</v>
      </c>
      <c r="C29" s="24">
        <f t="shared" si="1"/>
        <v>0.0020230221621507748</v>
      </c>
      <c r="D29" s="24">
        <f t="shared" si="2"/>
        <v>4.0926186685531955E-06</v>
      </c>
      <c r="E29" s="27">
        <f t="shared" si="3"/>
        <v>0.00196078431372549</v>
      </c>
      <c r="F29" s="28">
        <f t="shared" si="4"/>
        <v>0.0138694786560917</v>
      </c>
      <c r="G29" s="28">
        <f t="shared" si="5"/>
        <v>8.024742487359206E-09</v>
      </c>
      <c r="H29" s="61">
        <f t="shared" si="0"/>
        <v>5.676248727102097E-08</v>
      </c>
    </row>
    <row r="30" spans="1:8" ht="15.75">
      <c r="A30" s="6">
        <v>38919</v>
      </c>
      <c r="B30" s="1">
        <v>390.11</v>
      </c>
      <c r="C30" s="24">
        <f t="shared" si="1"/>
        <v>0.007694028151695096</v>
      </c>
      <c r="D30" s="24">
        <f t="shared" si="2"/>
        <v>5.9198069199076656E-05</v>
      </c>
      <c r="E30" s="27">
        <f t="shared" si="3"/>
        <v>0.00196078431372549</v>
      </c>
      <c r="F30" s="28">
        <f t="shared" si="4"/>
        <v>0.013176004723287114</v>
      </c>
      <c r="G30" s="28">
        <f t="shared" si="5"/>
        <v>1.160746454883856E-07</v>
      </c>
      <c r="H30" s="61">
        <f t="shared" si="0"/>
        <v>7.799940393765115E-07</v>
      </c>
    </row>
    <row r="31" spans="1:8" ht="15.75">
      <c r="A31" s="6">
        <v>38918</v>
      </c>
      <c r="B31" s="1">
        <v>387.12</v>
      </c>
      <c r="C31" s="24">
        <f t="shared" si="1"/>
        <v>-0.030226694404800344</v>
      </c>
      <c r="D31" s="24">
        <f t="shared" si="2"/>
        <v>0.0009136530546411884</v>
      </c>
      <c r="E31" s="27">
        <f t="shared" si="3"/>
        <v>0.00196078431372549</v>
      </c>
      <c r="F31" s="28">
        <f t="shared" si="4"/>
        <v>0.012517204487122758</v>
      </c>
      <c r="G31" s="28">
        <f t="shared" si="5"/>
        <v>1.7914765777278204E-06</v>
      </c>
      <c r="H31" s="61">
        <f t="shared" si="0"/>
        <v>1.1436382115228097E-05</v>
      </c>
    </row>
    <row r="32" spans="1:8" ht="15.75">
      <c r="A32" s="6">
        <v>38917</v>
      </c>
      <c r="B32" s="1">
        <v>399</v>
      </c>
      <c r="C32" s="24">
        <f t="shared" si="1"/>
        <v>-0.01009920683974648</v>
      </c>
      <c r="D32" s="24">
        <f t="shared" si="2"/>
        <v>0.00010199397879198209</v>
      </c>
      <c r="E32" s="27">
        <f t="shared" si="3"/>
        <v>0.00196078431372549</v>
      </c>
      <c r="F32" s="28">
        <f t="shared" si="4"/>
        <v>0.011891344262766619</v>
      </c>
      <c r="G32" s="28">
        <f t="shared" si="5"/>
        <v>1.9998819370976879E-07</v>
      </c>
      <c r="H32" s="61">
        <f t="shared" si="0"/>
        <v>1.2128455145447764E-06</v>
      </c>
    </row>
    <row r="33" spans="1:8" ht="15.75">
      <c r="A33" s="6">
        <v>38916</v>
      </c>
      <c r="B33" s="1">
        <v>403.05</v>
      </c>
      <c r="C33" s="24">
        <f t="shared" si="1"/>
        <v>-0.01193690648068618</v>
      </c>
      <c r="D33" s="24">
        <f t="shared" si="2"/>
        <v>0.00014248973632864775</v>
      </c>
      <c r="E33" s="27">
        <f t="shared" si="3"/>
        <v>0.00196078431372549</v>
      </c>
      <c r="F33" s="28">
        <f t="shared" si="4"/>
        <v>0.011296777049628287</v>
      </c>
      <c r="G33" s="28">
        <f t="shared" si="5"/>
        <v>2.7939163986009364E-07</v>
      </c>
      <c r="H33" s="61">
        <f t="shared" si="0"/>
        <v>1.6096747831650538E-06</v>
      </c>
    </row>
    <row r="34" spans="1:8" ht="15.75">
      <c r="A34" s="6">
        <v>38915</v>
      </c>
      <c r="B34" s="1">
        <v>407.89</v>
      </c>
      <c r="C34" s="24">
        <f t="shared" si="1"/>
        <v>0.010821042500292713</v>
      </c>
      <c r="D34" s="24">
        <f t="shared" si="2"/>
        <v>0.00011709496079314117</v>
      </c>
      <c r="E34" s="27">
        <f t="shared" si="3"/>
        <v>0.00196078431372549</v>
      </c>
      <c r="F34" s="28">
        <f t="shared" si="4"/>
        <v>0.010731938197146872</v>
      </c>
      <c r="G34" s="28">
        <f t="shared" si="5"/>
        <v>2.2959796233949248E-07</v>
      </c>
      <c r="H34" s="61">
        <f t="shared" si="0"/>
        <v>1.2566558824293271E-06</v>
      </c>
    </row>
    <row r="35" spans="1:8" ht="15.75">
      <c r="A35" s="6">
        <v>38912</v>
      </c>
      <c r="B35" s="1">
        <v>403.5</v>
      </c>
      <c r="C35" s="24">
        <f t="shared" si="1"/>
        <v>-0.013122934005496743</v>
      </c>
      <c r="D35" s="24">
        <f t="shared" si="2"/>
        <v>0.0001722113969126228</v>
      </c>
      <c r="E35" s="27">
        <f t="shared" si="3"/>
        <v>0.00196078431372549</v>
      </c>
      <c r="F35" s="28">
        <f t="shared" si="4"/>
        <v>0.010195341287289527</v>
      </c>
      <c r="G35" s="28">
        <f t="shared" si="5"/>
        <v>3.3766940571102507E-07</v>
      </c>
      <c r="H35" s="61">
        <f t="shared" si="0"/>
        <v>1.7557539650850675E-06</v>
      </c>
    </row>
    <row r="36" spans="1:8" ht="15.75">
      <c r="A36" s="6">
        <v>38911</v>
      </c>
      <c r="B36" s="1">
        <v>408.83</v>
      </c>
      <c r="C36" s="24">
        <f t="shared" si="1"/>
        <v>-0.0203861408264443</v>
      </c>
      <c r="D36" s="24">
        <f t="shared" si="2"/>
        <v>0.00041559473779561907</v>
      </c>
      <c r="E36" s="27">
        <f t="shared" si="3"/>
        <v>0.00196078431372549</v>
      </c>
      <c r="F36" s="28">
        <f t="shared" si="4"/>
        <v>0.00968557422292505</v>
      </c>
      <c r="G36" s="28">
        <f t="shared" si="5"/>
        <v>8.148916427365079E-07</v>
      </c>
      <c r="H36" s="61">
        <f t="shared" si="0"/>
        <v>4.025273679576543E-06</v>
      </c>
    </row>
    <row r="37" spans="1:8" ht="15.75">
      <c r="A37" s="6">
        <v>38910</v>
      </c>
      <c r="B37" s="1">
        <v>417.25</v>
      </c>
      <c r="C37" s="24">
        <f t="shared" si="1"/>
        <v>-0.017367775977695028</v>
      </c>
      <c r="D37" s="24">
        <f t="shared" si="2"/>
        <v>0.0003016396424114005</v>
      </c>
      <c r="E37" s="27">
        <f t="shared" si="3"/>
        <v>0.00196078431372549</v>
      </c>
      <c r="F37" s="28">
        <f t="shared" si="4"/>
        <v>0.009201295511778798</v>
      </c>
      <c r="G37" s="28">
        <f t="shared" si="5"/>
        <v>5.914502792380401E-07</v>
      </c>
      <c r="H37" s="61">
        <f t="shared" si="0"/>
        <v>2.7754754878945808E-06</v>
      </c>
    </row>
    <row r="38" spans="1:8" ht="15.75">
      <c r="A38" s="6">
        <v>38909</v>
      </c>
      <c r="B38" s="1">
        <v>424.56</v>
      </c>
      <c r="C38" s="24">
        <f t="shared" si="1"/>
        <v>0.015093551525106262</v>
      </c>
      <c r="D38" s="24">
        <f t="shared" si="2"/>
        <v>0.00022781529764103758</v>
      </c>
      <c r="E38" s="27">
        <f t="shared" si="3"/>
        <v>0.00196078431372549</v>
      </c>
      <c r="F38" s="28">
        <f t="shared" si="4"/>
        <v>0.008741230736189858</v>
      </c>
      <c r="G38" s="28">
        <f t="shared" si="5"/>
        <v>4.4669666204125014E-07</v>
      </c>
      <c r="H38" s="61">
        <f t="shared" si="0"/>
        <v>1.9913860819140785E-06</v>
      </c>
    </row>
    <row r="39" spans="1:8" ht="15.75">
      <c r="A39" s="6">
        <v>38908</v>
      </c>
      <c r="B39" s="1">
        <v>418.2</v>
      </c>
      <c r="C39" s="24">
        <f t="shared" si="1"/>
        <v>-0.005365779284373729</v>
      </c>
      <c r="D39" s="24">
        <f t="shared" si="2"/>
        <v>2.8791587328614243E-05</v>
      </c>
      <c r="E39" s="27">
        <f t="shared" si="3"/>
        <v>0.00196078431372549</v>
      </c>
      <c r="F39" s="28">
        <f t="shared" si="4"/>
        <v>0.008304169199380365</v>
      </c>
      <c r="G39" s="28">
        <f t="shared" si="5"/>
        <v>5.6454092801204395E-08</v>
      </c>
      <c r="H39" s="61">
        <f t="shared" si="0"/>
        <v>2.390902126955484E-07</v>
      </c>
    </row>
    <row r="40" spans="1:8" ht="15.75">
      <c r="A40" s="6">
        <v>38905</v>
      </c>
      <c r="B40" s="1">
        <v>420.45</v>
      </c>
      <c r="C40" s="24">
        <f t="shared" si="1"/>
        <v>-0.006495684496398826</v>
      </c>
      <c r="D40" s="24">
        <f t="shared" si="2"/>
        <v>4.2193917076756075E-05</v>
      </c>
      <c r="E40" s="27">
        <f t="shared" si="3"/>
        <v>0.00196078431372549</v>
      </c>
      <c r="F40" s="28">
        <f t="shared" si="4"/>
        <v>0.007888960739411347</v>
      </c>
      <c r="G40" s="28">
        <f t="shared" si="5"/>
        <v>8.27331707387374E-08</v>
      </c>
      <c r="H40" s="61">
        <f t="shared" si="0"/>
        <v>3.3286615526050664E-07</v>
      </c>
    </row>
    <row r="41" spans="1:8" ht="15.75">
      <c r="A41" s="6">
        <v>38904</v>
      </c>
      <c r="B41" s="1">
        <v>423.19</v>
      </c>
      <c r="C41" s="24">
        <f t="shared" si="1"/>
        <v>0.00409637700623914</v>
      </c>
      <c r="D41" s="24">
        <f t="shared" si="2"/>
        <v>1.678030457724474E-05</v>
      </c>
      <c r="E41" s="27">
        <f t="shared" si="3"/>
        <v>0.00196078431372549</v>
      </c>
      <c r="F41" s="28">
        <f t="shared" si="4"/>
        <v>0.007494512702440779</v>
      </c>
      <c r="G41" s="28">
        <f t="shared" si="5"/>
        <v>3.290255799459753E-08</v>
      </c>
      <c r="H41" s="61">
        <f t="shared" si="0"/>
        <v>1.2576020580498587E-07</v>
      </c>
    </row>
    <row r="42" spans="1:8" ht="15.75">
      <c r="A42" s="6">
        <v>38903</v>
      </c>
      <c r="B42" s="1">
        <v>421.46</v>
      </c>
      <c r="C42" s="24">
        <f t="shared" si="1"/>
        <v>-0.004120006775022902</v>
      </c>
      <c r="D42" s="24">
        <f t="shared" si="2"/>
        <v>1.697445582623461E-05</v>
      </c>
      <c r="E42" s="27">
        <f t="shared" si="3"/>
        <v>0.00196078431372549</v>
      </c>
      <c r="F42" s="28">
        <f t="shared" si="4"/>
        <v>0.00711978706731874</v>
      </c>
      <c r="G42" s="28">
        <f t="shared" si="5"/>
        <v>3.328324671810708E-08</v>
      </c>
      <c r="H42" s="61">
        <f t="shared" si="0"/>
        <v>1.2085451106639842E-07</v>
      </c>
    </row>
    <row r="43" spans="1:8" ht="15.75">
      <c r="A43" s="6">
        <v>38901</v>
      </c>
      <c r="B43" s="1">
        <v>423.2</v>
      </c>
      <c r="C43" s="24">
        <f t="shared" si="1"/>
        <v>0.009186681109004155</v>
      </c>
      <c r="D43" s="24">
        <f t="shared" si="2"/>
        <v>8.439510979853381E-05</v>
      </c>
      <c r="E43" s="27">
        <f t="shared" si="3"/>
        <v>0.00196078431372549</v>
      </c>
      <c r="F43" s="28">
        <f t="shared" si="4"/>
        <v>0.0067637977139528025</v>
      </c>
      <c r="G43" s="28">
        <f t="shared" si="5"/>
        <v>1.654806074481055E-07</v>
      </c>
      <c r="H43" s="61">
        <f t="shared" si="0"/>
        <v>5.708314507241188E-07</v>
      </c>
    </row>
    <row r="44" spans="1:8" ht="15.75">
      <c r="A44" s="6">
        <v>38898</v>
      </c>
      <c r="B44" s="1">
        <v>419.33</v>
      </c>
      <c r="C44" s="24">
        <f t="shared" si="1"/>
        <v>0.00363141570197524</v>
      </c>
      <c r="D44" s="24">
        <f t="shared" si="2"/>
        <v>1.3187180000552325E-05</v>
      </c>
      <c r="E44" s="27">
        <f t="shared" si="3"/>
        <v>0.00196078431372549</v>
      </c>
      <c r="F44" s="28">
        <f t="shared" si="4"/>
        <v>0.006425607828255162</v>
      </c>
      <c r="G44" s="28">
        <f t="shared" si="5"/>
        <v>2.58572156873575E-08</v>
      </c>
      <c r="H44" s="61">
        <f t="shared" si="0"/>
        <v>8.473564704415893E-08</v>
      </c>
    </row>
    <row r="45" spans="1:8" ht="15.75">
      <c r="A45" s="6">
        <v>38897</v>
      </c>
      <c r="B45" s="1">
        <v>417.81</v>
      </c>
      <c r="C45" s="24">
        <f t="shared" si="1"/>
        <v>0.028402724867305666</v>
      </c>
      <c r="D45" s="24">
        <f t="shared" si="2"/>
        <v>0.0008067147798878636</v>
      </c>
      <c r="E45" s="27">
        <f t="shared" si="3"/>
        <v>0.00196078431372549</v>
      </c>
      <c r="F45" s="28">
        <f t="shared" si="4"/>
        <v>0.006104327436842404</v>
      </c>
      <c r="G45" s="28">
        <f t="shared" si="5"/>
        <v>1.5817936860546345E-06</v>
      </c>
      <c r="H45" s="61">
        <f t="shared" si="0"/>
        <v>4.924451164575767E-06</v>
      </c>
    </row>
    <row r="46" spans="1:8" ht="15.75">
      <c r="A46" s="6">
        <v>38896</v>
      </c>
      <c r="B46" s="1">
        <v>406.11</v>
      </c>
      <c r="C46" s="24">
        <f t="shared" si="1"/>
        <v>0.009376267002095361</v>
      </c>
      <c r="D46" s="24">
        <f t="shared" si="2"/>
        <v>8.791438289458233E-05</v>
      </c>
      <c r="E46" s="27">
        <f t="shared" si="3"/>
        <v>0.00196078431372549</v>
      </c>
      <c r="F46" s="28">
        <f t="shared" si="4"/>
        <v>0.005799111065000284</v>
      </c>
      <c r="G46" s="28">
        <f t="shared" si="5"/>
        <v>1.723811429305536E-07</v>
      </c>
      <c r="H46" s="61">
        <f t="shared" si="0"/>
        <v>5.098252706166441E-07</v>
      </c>
    </row>
    <row r="47" spans="1:8" ht="15.75">
      <c r="A47" s="6">
        <v>38895</v>
      </c>
      <c r="B47" s="1">
        <v>402.32</v>
      </c>
      <c r="C47" s="24">
        <f t="shared" si="1"/>
        <v>-0.004711492336914255</v>
      </c>
      <c r="D47" s="24">
        <f t="shared" si="2"/>
        <v>2.2198160040801744E-05</v>
      </c>
      <c r="E47" s="27">
        <f t="shared" si="3"/>
        <v>0.00196078431372549</v>
      </c>
      <c r="F47" s="28">
        <f t="shared" si="4"/>
        <v>0.00550915551175027</v>
      </c>
      <c r="G47" s="28">
        <f t="shared" si="5"/>
        <v>4.3525804001572046E-08</v>
      </c>
      <c r="H47" s="61">
        <f t="shared" si="0"/>
        <v>1.2229311573949752E-07</v>
      </c>
    </row>
    <row r="48" spans="1:8" ht="15.75">
      <c r="A48" s="6">
        <v>38894</v>
      </c>
      <c r="B48" s="1">
        <v>404.22</v>
      </c>
      <c r="C48" s="24">
        <f t="shared" si="1"/>
        <v>-0.001582044132807738</v>
      </c>
      <c r="D48" s="24">
        <f t="shared" si="2"/>
        <v>2.502863638151388E-06</v>
      </c>
      <c r="E48" s="27">
        <f t="shared" si="3"/>
        <v>0.00196078431372549</v>
      </c>
      <c r="F48" s="28">
        <f t="shared" si="4"/>
        <v>0.005233697736162756</v>
      </c>
      <c r="G48" s="28">
        <f t="shared" si="5"/>
        <v>4.907575761081153E-09</v>
      </c>
      <c r="H48" s="61">
        <f t="shared" si="0"/>
        <v>1.3099231756916997E-08</v>
      </c>
    </row>
    <row r="49" spans="1:8" ht="15.75">
      <c r="A49" s="6">
        <v>38891</v>
      </c>
      <c r="B49" s="1">
        <v>404.86</v>
      </c>
      <c r="C49" s="24">
        <f t="shared" si="1"/>
        <v>0.012201789038600495</v>
      </c>
      <c r="D49" s="24">
        <f t="shared" si="2"/>
        <v>0.0001488836557425112</v>
      </c>
      <c r="E49" s="27">
        <f t="shared" si="3"/>
        <v>0.00196078431372549</v>
      </c>
      <c r="F49" s="28">
        <f t="shared" si="4"/>
        <v>0.0049720128493546175</v>
      </c>
      <c r="G49" s="28">
        <f t="shared" si="5"/>
        <v>2.9192873675002196E-07</v>
      </c>
      <c r="H49" s="61">
        <f t="shared" si="0"/>
        <v>7.402514494106551E-07</v>
      </c>
    </row>
    <row r="50" spans="1:8" ht="15.75">
      <c r="A50" s="6">
        <v>38890</v>
      </c>
      <c r="B50" s="1">
        <v>399.95</v>
      </c>
      <c r="C50" s="24">
        <f t="shared" si="1"/>
        <v>-0.005435880131727659</v>
      </c>
      <c r="D50" s="24">
        <f t="shared" si="2"/>
        <v>2.954879280651151E-05</v>
      </c>
      <c r="E50" s="27">
        <f t="shared" si="3"/>
        <v>0.00196078431372549</v>
      </c>
      <c r="F50" s="28">
        <f t="shared" si="4"/>
        <v>0.004723412206886887</v>
      </c>
      <c r="G50" s="28">
        <f t="shared" si="5"/>
        <v>5.793880942453237E-08</v>
      </c>
      <c r="H50" s="61">
        <f t="shared" si="0"/>
        <v>1.395711286410479E-07</v>
      </c>
    </row>
    <row r="51" spans="1:8" ht="15.75">
      <c r="A51" s="6">
        <v>38889</v>
      </c>
      <c r="B51" s="1">
        <v>402.13</v>
      </c>
      <c r="C51" s="24">
        <f t="shared" si="1"/>
        <v>0.037911546364658495</v>
      </c>
      <c r="D51" s="24">
        <f t="shared" si="2"/>
        <v>0.0014372853477596507</v>
      </c>
      <c r="E51" s="27">
        <f t="shared" si="3"/>
        <v>0.00196078431372549</v>
      </c>
      <c r="F51" s="28">
        <f t="shared" si="4"/>
        <v>0.004487241596542542</v>
      </c>
      <c r="G51" s="28">
        <f t="shared" si="5"/>
        <v>2.818206564234609E-06</v>
      </c>
      <c r="H51" s="61">
        <f t="shared" si="0"/>
        <v>6.449446598568218E-06</v>
      </c>
    </row>
    <row r="52" spans="1:8" ht="15.75">
      <c r="A52" s="6">
        <v>38888</v>
      </c>
      <c r="B52" s="1">
        <v>387.17</v>
      </c>
      <c r="C52" s="24">
        <f t="shared" si="1"/>
        <v>-0.002502226222049073</v>
      </c>
      <c r="D52" s="24">
        <f t="shared" si="2"/>
        <v>6.261136066309976E-06</v>
      </c>
      <c r="E52" s="27">
        <f t="shared" si="3"/>
        <v>0.00196078431372549</v>
      </c>
      <c r="F52" s="28">
        <f t="shared" si="4"/>
        <v>0.004262879516715415</v>
      </c>
      <c r="G52" s="28">
        <f t="shared" si="5"/>
        <v>1.2276737384921522E-08</v>
      </c>
      <c r="H52" s="61">
        <f t="shared" si="0"/>
        <v>2.6690468688440927E-08</v>
      </c>
    </row>
    <row r="53" spans="1:8" ht="15.75">
      <c r="A53" s="6">
        <v>38887</v>
      </c>
      <c r="B53" s="1">
        <v>388.14</v>
      </c>
      <c r="C53" s="24">
        <f t="shared" si="1"/>
        <v>-0.006573902777075792</v>
      </c>
      <c r="D53" s="24">
        <f t="shared" si="2"/>
        <v>4.321619772244481E-05</v>
      </c>
      <c r="E53" s="27">
        <f t="shared" si="3"/>
        <v>0.00196078431372549</v>
      </c>
      <c r="F53" s="28">
        <f t="shared" si="4"/>
        <v>0.0040497355408796445</v>
      </c>
      <c r="G53" s="28">
        <f t="shared" si="5"/>
        <v>8.473764259302903E-08</v>
      </c>
      <c r="H53" s="61">
        <f t="shared" si="0"/>
        <v>1.750141718582667E-07</v>
      </c>
    </row>
    <row r="54" spans="1:8" ht="15.75">
      <c r="A54" s="6">
        <v>38884</v>
      </c>
      <c r="B54" s="1">
        <v>390.7</v>
      </c>
      <c r="C54" s="24">
        <f t="shared" si="1"/>
        <v>-0.0007675579243408721</v>
      </c>
      <c r="D54" s="24">
        <f t="shared" si="2"/>
        <v>5.891451672184678E-07</v>
      </c>
      <c r="E54" s="27">
        <f t="shared" si="3"/>
        <v>0.00196078431372549</v>
      </c>
      <c r="F54" s="28">
        <f t="shared" si="4"/>
        <v>0.003847248763835662</v>
      </c>
      <c r="G54" s="28">
        <f t="shared" si="5"/>
        <v>1.1551866023891526E-09</v>
      </c>
      <c r="H54" s="61">
        <f t="shared" si="0"/>
        <v>2.2665880163010046E-09</v>
      </c>
    </row>
    <row r="55" spans="1:8" ht="15.75">
      <c r="A55" s="6">
        <v>38883</v>
      </c>
      <c r="B55" s="1">
        <v>391</v>
      </c>
      <c r="C55" s="24">
        <f t="shared" si="1"/>
        <v>0.017049897795771186</v>
      </c>
      <c r="D55" s="24">
        <f t="shared" si="2"/>
        <v>0.00029069901484624316</v>
      </c>
      <c r="E55" s="27">
        <f t="shared" si="3"/>
        <v>0.00196078431372549</v>
      </c>
      <c r="F55" s="28">
        <f t="shared" si="4"/>
        <v>0.0036548863256438786</v>
      </c>
      <c r="G55" s="28">
        <f t="shared" si="5"/>
        <v>5.69998068325967E-07</v>
      </c>
      <c r="H55" s="61">
        <f t="shared" si="0"/>
        <v>1.062471854239681E-06</v>
      </c>
    </row>
    <row r="56" spans="1:8" ht="15.75">
      <c r="A56" s="6">
        <v>38882</v>
      </c>
      <c r="B56" s="1">
        <v>384.39</v>
      </c>
      <c r="C56" s="24">
        <f t="shared" si="1"/>
        <v>-0.00552595094151328</v>
      </c>
      <c r="D56" s="24">
        <f t="shared" si="2"/>
        <v>3.05361338080115E-05</v>
      </c>
      <c r="E56" s="27">
        <f t="shared" si="3"/>
        <v>0.00196078431372549</v>
      </c>
      <c r="F56" s="28">
        <f t="shared" si="4"/>
        <v>0.0034721420093616847</v>
      </c>
      <c r="G56" s="28">
        <f t="shared" si="5"/>
        <v>5.987477217257156E-08</v>
      </c>
      <c r="H56" s="61">
        <f t="shared" si="0"/>
        <v>1.0602579299828632E-07</v>
      </c>
    </row>
    <row r="57" spans="1:8" ht="15.75">
      <c r="A57" s="6">
        <v>38881</v>
      </c>
      <c r="B57" s="1">
        <v>386.52</v>
      </c>
      <c r="C57" s="24">
        <f t="shared" si="1"/>
        <v>0.012967918623736262</v>
      </c>
      <c r="D57" s="24">
        <f t="shared" si="2"/>
        <v>0.0001681669134318458</v>
      </c>
      <c r="E57" s="27">
        <f t="shared" si="3"/>
        <v>0.00196078431372549</v>
      </c>
      <c r="F57" s="28">
        <f t="shared" si="4"/>
        <v>0.0032985349088936002</v>
      </c>
      <c r="G57" s="28">
        <f t="shared" si="5"/>
        <v>3.2973904594479565E-07</v>
      </c>
      <c r="H57" s="61">
        <f t="shared" si="0"/>
        <v>5.547044344758314E-07</v>
      </c>
    </row>
    <row r="58" spans="1:8" ht="15.75">
      <c r="A58" s="6">
        <v>38880</v>
      </c>
      <c r="B58" s="1">
        <v>381.54</v>
      </c>
      <c r="C58" s="24">
        <f t="shared" si="1"/>
        <v>-0.013097269669719884</v>
      </c>
      <c r="D58" s="24">
        <f t="shared" si="2"/>
        <v>0.00017153847280136438</v>
      </c>
      <c r="E58" s="27">
        <f t="shared" si="3"/>
        <v>0.00196078431372549</v>
      </c>
      <c r="F58" s="28">
        <f t="shared" si="4"/>
        <v>0.00313360816344892</v>
      </c>
      <c r="G58" s="28">
        <f t="shared" si="5"/>
        <v>3.3634994666934193E-07</v>
      </c>
      <c r="H58" s="61">
        <f t="shared" si="0"/>
        <v>5.37534358715916E-07</v>
      </c>
    </row>
    <row r="59" spans="1:8" ht="15.75">
      <c r="A59" s="6">
        <v>38877</v>
      </c>
      <c r="B59" s="1">
        <v>386.57</v>
      </c>
      <c r="C59" s="24">
        <f t="shared" si="1"/>
        <v>-0.017259715260672583</v>
      </c>
      <c r="D59" s="24">
        <f t="shared" si="2"/>
        <v>0.000297897770879494</v>
      </c>
      <c r="E59" s="27">
        <f t="shared" si="3"/>
        <v>0.00196078431372549</v>
      </c>
      <c r="F59" s="28">
        <f t="shared" si="4"/>
        <v>0.002976927755276474</v>
      </c>
      <c r="G59" s="28">
        <f t="shared" si="5"/>
        <v>5.841132762343019E-07</v>
      </c>
      <c r="H59" s="61">
        <f t="shared" si="0"/>
        <v>8.868201423661574E-07</v>
      </c>
    </row>
    <row r="60" spans="1:8" ht="15.75">
      <c r="A60" s="6">
        <v>38876</v>
      </c>
      <c r="B60" s="1">
        <v>393.3</v>
      </c>
      <c r="C60" s="24">
        <f t="shared" si="1"/>
        <v>0.017414938523777172</v>
      </c>
      <c r="D60" s="24">
        <f t="shared" si="2"/>
        <v>0.0003032800837869382</v>
      </c>
      <c r="E60" s="27">
        <f t="shared" si="3"/>
        <v>0.00196078431372549</v>
      </c>
      <c r="F60" s="28">
        <f t="shared" si="4"/>
        <v>0.00282808136751265</v>
      </c>
      <c r="G60" s="28">
        <f t="shared" si="5"/>
        <v>5.946668309547808E-07</v>
      </c>
      <c r="H60" s="61">
        <f t="shared" si="0"/>
        <v>8.577007540955154E-07</v>
      </c>
    </row>
    <row r="61" spans="1:8" ht="15.75">
      <c r="A61" s="6">
        <v>38875</v>
      </c>
      <c r="B61" s="1">
        <v>386.51</v>
      </c>
      <c r="C61" s="24">
        <f t="shared" si="1"/>
        <v>-0.008963356855327773</v>
      </c>
      <c r="D61" s="24">
        <f t="shared" si="2"/>
        <v>8.034176611595138E-05</v>
      </c>
      <c r="E61" s="27">
        <f t="shared" si="3"/>
        <v>0.00196078431372549</v>
      </c>
      <c r="F61" s="28">
        <f t="shared" si="4"/>
        <v>0.0026866772991370174</v>
      </c>
      <c r="G61" s="28">
        <f t="shared" si="5"/>
        <v>1.5753287473715957E-07</v>
      </c>
      <c r="H61" s="61">
        <f t="shared" si="0"/>
        <v>2.158523991963022E-07</v>
      </c>
    </row>
    <row r="62" spans="1:8" ht="15.75">
      <c r="A62" s="6">
        <v>38874</v>
      </c>
      <c r="B62" s="1">
        <v>389.99</v>
      </c>
      <c r="C62" s="24">
        <f t="shared" si="1"/>
        <v>0.04068952126577057</v>
      </c>
      <c r="D62" s="24">
        <f t="shared" si="2"/>
        <v>0.0016556371408375957</v>
      </c>
      <c r="E62" s="27">
        <f t="shared" si="3"/>
        <v>0.00196078431372549</v>
      </c>
      <c r="F62" s="28">
        <f t="shared" si="4"/>
        <v>0.0025523434341801665</v>
      </c>
      <c r="G62" s="28">
        <f t="shared" si="5"/>
        <v>3.246347334975678E-06</v>
      </c>
      <c r="H62" s="61">
        <f t="shared" si="0"/>
        <v>4.225754585801661E-06</v>
      </c>
    </row>
    <row r="63" spans="1:8" ht="15.75">
      <c r="A63" s="6">
        <v>38873</v>
      </c>
      <c r="B63" s="1">
        <v>374.44</v>
      </c>
      <c r="C63" s="24">
        <f t="shared" si="1"/>
        <v>-0.013264905065782382</v>
      </c>
      <c r="D63" s="24">
        <f t="shared" si="2"/>
        <v>0.0001759577064042191</v>
      </c>
      <c r="E63" s="27">
        <f t="shared" si="3"/>
        <v>0.00196078431372549</v>
      </c>
      <c r="F63" s="28">
        <f t="shared" si="4"/>
        <v>0.002424726262471158</v>
      </c>
      <c r="G63" s="28">
        <f t="shared" si="5"/>
        <v>3.45015110596508E-07</v>
      </c>
      <c r="H63" s="61">
        <f t="shared" si="0"/>
        <v>4.2664927180249953E-07</v>
      </c>
    </row>
    <row r="64" spans="1:8" ht="15.75">
      <c r="A64" s="6">
        <v>38870</v>
      </c>
      <c r="B64" s="1">
        <v>379.44</v>
      </c>
      <c r="C64" s="24">
        <f t="shared" si="1"/>
        <v>-0.008345847985908967</v>
      </c>
      <c r="D64" s="24">
        <f t="shared" si="2"/>
        <v>6.965317860390077E-05</v>
      </c>
      <c r="E64" s="27">
        <f t="shared" si="3"/>
        <v>0.00196078431372549</v>
      </c>
      <c r="F64" s="28">
        <f t="shared" si="4"/>
        <v>0.0023034899493476</v>
      </c>
      <c r="G64" s="28">
        <f t="shared" si="5"/>
        <v>1.3657486000764856E-07</v>
      </c>
      <c r="H64" s="61">
        <f t="shared" si="0"/>
        <v>1.604453968541987E-07</v>
      </c>
    </row>
    <row r="65" spans="1:8" ht="15.75">
      <c r="A65" s="6">
        <v>38869</v>
      </c>
      <c r="B65" s="1">
        <v>382.62</v>
      </c>
      <c r="C65" s="24">
        <f t="shared" si="1"/>
        <v>0.02863246335316418</v>
      </c>
      <c r="D65" s="24">
        <f t="shared" si="2"/>
        <v>0.0008198179576702897</v>
      </c>
      <c r="E65" s="27">
        <f t="shared" si="3"/>
        <v>0.00196078431372549</v>
      </c>
      <c r="F65" s="28">
        <f t="shared" si="4"/>
        <v>0.0021883154518802196</v>
      </c>
      <c r="G65" s="28">
        <f t="shared" si="5"/>
        <v>1.607486191510372E-06</v>
      </c>
      <c r="H65" s="61">
        <f t="shared" si="0"/>
        <v>1.7940203044987786E-06</v>
      </c>
    </row>
    <row r="66" spans="1:8" ht="15.75">
      <c r="A66" s="6">
        <v>38868</v>
      </c>
      <c r="B66" s="1">
        <v>371.82</v>
      </c>
      <c r="C66" s="24">
        <f t="shared" si="1"/>
        <v>-0.00032268473981188363</v>
      </c>
      <c r="D66" s="24">
        <f t="shared" si="2"/>
        <v>1.0412544130746303E-07</v>
      </c>
      <c r="E66" s="27">
        <f t="shared" si="3"/>
        <v>0.00196078431372549</v>
      </c>
      <c r="F66" s="28">
        <f t="shared" si="4"/>
        <v>0.0020788996792862084</v>
      </c>
      <c r="G66" s="28">
        <f t="shared" si="5"/>
        <v>2.0416753197541772E-10</v>
      </c>
      <c r="H66" s="61">
        <f t="shared" si="0"/>
        <v>2.164663465396198E-10</v>
      </c>
    </row>
    <row r="67" spans="1:8" ht="15.75">
      <c r="A67" s="6">
        <v>38867</v>
      </c>
      <c r="B67" s="1">
        <v>371.94</v>
      </c>
      <c r="C67" s="24">
        <f t="shared" si="1"/>
        <v>-0.024985037668364574</v>
      </c>
      <c r="D67" s="24">
        <f t="shared" si="2"/>
        <v>0.0006242521072895966</v>
      </c>
      <c r="E67" s="27">
        <f t="shared" si="3"/>
        <v>0.00196078431372549</v>
      </c>
      <c r="F67" s="28">
        <f t="shared" si="4"/>
        <v>0.001974954695321898</v>
      </c>
      <c r="G67" s="28">
        <f t="shared" si="5"/>
        <v>1.2240237397835227E-06</v>
      </c>
      <c r="H67" s="61">
        <f t="shared" si="0"/>
        <v>1.232869630356178E-06</v>
      </c>
    </row>
    <row r="68" spans="1:8" ht="15.75">
      <c r="A68" s="6">
        <v>38863</v>
      </c>
      <c r="B68" s="1">
        <v>381.35</v>
      </c>
      <c r="C68" s="24">
        <f t="shared" si="1"/>
        <v>-0.004291290568960843</v>
      </c>
      <c r="D68" s="24">
        <f t="shared" si="2"/>
        <v>1.8415174747252278E-05</v>
      </c>
      <c r="E68" s="27">
        <f t="shared" si="3"/>
        <v>0.00196078431372549</v>
      </c>
      <c r="F68" s="28">
        <f t="shared" si="4"/>
        <v>0.001876206960555803</v>
      </c>
      <c r="G68" s="28">
        <f t="shared" si="5"/>
        <v>3.6108185778926036E-08</v>
      </c>
      <c r="H68" s="61">
        <f t="shared" si="0"/>
        <v>3.4550679040646176E-08</v>
      </c>
    </row>
    <row r="69" spans="1:8" ht="15.75">
      <c r="A69" s="6">
        <v>38862</v>
      </c>
      <c r="B69" s="1">
        <v>382.99</v>
      </c>
      <c r="C69" s="24">
        <f t="shared" si="1"/>
        <v>0.004553551257587168</v>
      </c>
      <c r="D69" s="24">
        <f t="shared" si="2"/>
        <v>2.0734829055473678E-05</v>
      </c>
      <c r="E69" s="27">
        <f t="shared" si="3"/>
        <v>0.00196078431372549</v>
      </c>
      <c r="F69" s="28">
        <f t="shared" si="4"/>
        <v>0.0017823966125280128</v>
      </c>
      <c r="G69" s="28">
        <f t="shared" si="5"/>
        <v>4.065652755975231E-08</v>
      </c>
      <c r="H69" s="61">
        <f aca="true" t="shared" si="6" ref="H69:H132">F69*D69</f>
        <v>3.69576890698237E-08</v>
      </c>
    </row>
    <row r="70" spans="1:8" ht="15.75">
      <c r="A70" s="6">
        <v>38861</v>
      </c>
      <c r="B70" s="1">
        <v>381.25</v>
      </c>
      <c r="C70" s="24">
        <f aca="true" t="shared" si="7" ref="C70:C133">LN(B70/B71)</f>
        <v>0.014983830141561105</v>
      </c>
      <c r="D70" s="24">
        <f aca="true" t="shared" si="8" ref="D70:D133">C70^2</f>
        <v>0.00022451516571115509</v>
      </c>
      <c r="E70" s="27">
        <f aca="true" t="shared" si="9" ref="E70:E133">1/510</f>
        <v>0.00196078431372549</v>
      </c>
      <c r="F70" s="28">
        <f aca="true" t="shared" si="10" ref="F70:F133">F69*$F$1</f>
        <v>0.001693276781901612</v>
      </c>
      <c r="G70" s="28">
        <f aca="true" t="shared" si="11" ref="G70:G133">E70*D70</f>
        <v>4.4022581511991194E-07</v>
      </c>
      <c r="H70" s="61">
        <f t="shared" si="6"/>
        <v>3.8016631728349185E-07</v>
      </c>
    </row>
    <row r="71" spans="1:8" ht="15.75">
      <c r="A71" s="6">
        <v>38860</v>
      </c>
      <c r="B71" s="1">
        <v>375.58</v>
      </c>
      <c r="C71" s="24">
        <f t="shared" si="7"/>
        <v>0.012404215144525341</v>
      </c>
      <c r="D71" s="24">
        <f t="shared" si="8"/>
        <v>0.00015386455335167183</v>
      </c>
      <c r="E71" s="27">
        <f t="shared" si="9"/>
        <v>0.00196078431372549</v>
      </c>
      <c r="F71" s="28">
        <f t="shared" si="10"/>
        <v>0.0016086129428065313</v>
      </c>
      <c r="G71" s="28">
        <f t="shared" si="11"/>
        <v>3.0169520265033694E-07</v>
      </c>
      <c r="H71" s="61">
        <f t="shared" si="6"/>
        <v>2.475085119606454E-07</v>
      </c>
    </row>
    <row r="72" spans="1:8" ht="15.75">
      <c r="A72" s="6">
        <v>38859</v>
      </c>
      <c r="B72" s="1">
        <v>370.95</v>
      </c>
      <c r="C72" s="24">
        <f t="shared" si="7"/>
        <v>0.0025102244040785177</v>
      </c>
      <c r="D72" s="24">
        <f t="shared" si="8"/>
        <v>6.301226558831349E-06</v>
      </c>
      <c r="E72" s="27">
        <f t="shared" si="9"/>
        <v>0.00196078431372549</v>
      </c>
      <c r="F72" s="28">
        <f t="shared" si="10"/>
        <v>0.0015281822956662047</v>
      </c>
      <c r="G72" s="28">
        <f t="shared" si="11"/>
        <v>1.2355346193786959E-08</v>
      </c>
      <c r="H72" s="61">
        <f t="shared" si="6"/>
        <v>9.629422868187751E-09</v>
      </c>
    </row>
    <row r="73" spans="1:8" ht="15.75">
      <c r="A73" s="6">
        <v>38856</v>
      </c>
      <c r="B73" s="1">
        <v>370.02</v>
      </c>
      <c r="C73" s="24">
        <f t="shared" si="7"/>
        <v>-0.0026180498348108536</v>
      </c>
      <c r="D73" s="24">
        <f t="shared" si="8"/>
        <v>6.854184937553137E-06</v>
      </c>
      <c r="E73" s="27">
        <f t="shared" si="9"/>
        <v>0.00196078431372549</v>
      </c>
      <c r="F73" s="28">
        <f t="shared" si="10"/>
        <v>0.0014517731808828943</v>
      </c>
      <c r="G73" s="28">
        <f t="shared" si="11"/>
        <v>1.343957830892772E-08</v>
      </c>
      <c r="H73" s="61">
        <f t="shared" si="6"/>
        <v>9.950721869151141E-09</v>
      </c>
    </row>
    <row r="74" spans="1:8" ht="15.75">
      <c r="A74" s="6">
        <v>38855</v>
      </c>
      <c r="B74" s="1">
        <v>370.99</v>
      </c>
      <c r="C74" s="24">
        <f t="shared" si="7"/>
        <v>-0.009416694891006987</v>
      </c>
      <c r="D74" s="24">
        <f t="shared" si="8"/>
        <v>8.867414267031709E-05</v>
      </c>
      <c r="E74" s="27">
        <f t="shared" si="9"/>
        <v>0.00196078431372549</v>
      </c>
      <c r="F74" s="28">
        <f t="shared" si="10"/>
        <v>0.0013791845218387496</v>
      </c>
      <c r="G74" s="28">
        <f t="shared" si="11"/>
        <v>1.738708679810139E-07</v>
      </c>
      <c r="H74" s="61">
        <f t="shared" si="6"/>
        <v>1.2229800505822234E-07</v>
      </c>
    </row>
    <row r="75" spans="1:8" ht="15.75">
      <c r="A75" s="6">
        <v>38854</v>
      </c>
      <c r="B75" s="1">
        <v>374.5</v>
      </c>
      <c r="C75" s="24">
        <f t="shared" si="7"/>
        <v>0.008581441774239846</v>
      </c>
      <c r="D75" s="24">
        <f t="shared" si="8"/>
        <v>7.364114292466872E-05</v>
      </c>
      <c r="E75" s="27">
        <f t="shared" si="9"/>
        <v>0.00196078431372549</v>
      </c>
      <c r="F75" s="28">
        <f t="shared" si="10"/>
        <v>0.0013102252957468122</v>
      </c>
      <c r="G75" s="28">
        <f t="shared" si="11"/>
        <v>1.4439439789150729E-07</v>
      </c>
      <c r="H75" s="61">
        <f t="shared" si="6"/>
        <v>9.648648826760733E-08</v>
      </c>
    </row>
    <row r="76" spans="1:8" ht="15.75">
      <c r="A76" s="6">
        <v>38853</v>
      </c>
      <c r="B76" s="1">
        <v>371.3</v>
      </c>
      <c r="C76" s="24">
        <f t="shared" si="7"/>
        <v>-0.01311055568389554</v>
      </c>
      <c r="D76" s="24">
        <f t="shared" si="8"/>
        <v>0.00017188667034052566</v>
      </c>
      <c r="E76" s="27">
        <f t="shared" si="9"/>
        <v>0.00196078431372549</v>
      </c>
      <c r="F76" s="28">
        <f t="shared" si="10"/>
        <v>0.0012447140309594716</v>
      </c>
      <c r="G76" s="28">
        <f t="shared" si="11"/>
        <v>3.3703268694220715E-07</v>
      </c>
      <c r="H76" s="61">
        <f t="shared" si="6"/>
        <v>2.1394975030775754E-07</v>
      </c>
    </row>
    <row r="77" spans="1:8" ht="15.75">
      <c r="A77" s="6">
        <v>38852</v>
      </c>
      <c r="B77" s="1">
        <v>376.2</v>
      </c>
      <c r="C77" s="24">
        <f t="shared" si="7"/>
        <v>0.005517586266164485</v>
      </c>
      <c r="D77" s="24">
        <f t="shared" si="8"/>
        <v>3.0443758204566944E-05</v>
      </c>
      <c r="E77" s="27">
        <f t="shared" si="9"/>
        <v>0.00196078431372549</v>
      </c>
      <c r="F77" s="28">
        <f t="shared" si="10"/>
        <v>0.001182478329411498</v>
      </c>
      <c r="G77" s="28">
        <f t="shared" si="11"/>
        <v>5.969364353836655E-08</v>
      </c>
      <c r="H77" s="61">
        <f t="shared" si="6"/>
        <v>3.5999084342743905E-08</v>
      </c>
    </row>
    <row r="78" spans="1:8" ht="15.75">
      <c r="A78" s="6">
        <v>38849</v>
      </c>
      <c r="B78" s="1">
        <v>374.13</v>
      </c>
      <c r="C78" s="24">
        <f t="shared" si="7"/>
        <v>-0.0338213624290164</v>
      </c>
      <c r="D78" s="24">
        <f t="shared" si="8"/>
        <v>0.001143884556554882</v>
      </c>
      <c r="E78" s="27">
        <f t="shared" si="9"/>
        <v>0.00196078431372549</v>
      </c>
      <c r="F78" s="28">
        <f t="shared" si="10"/>
        <v>0.001123354412940923</v>
      </c>
      <c r="G78" s="28">
        <f t="shared" si="11"/>
        <v>2.242910895205651E-06</v>
      </c>
      <c r="H78" s="61">
        <f t="shared" si="6"/>
        <v>1.2849877645008974E-06</v>
      </c>
    </row>
    <row r="79" spans="1:8" ht="15.75">
      <c r="A79" s="6">
        <v>38848</v>
      </c>
      <c r="B79" s="1">
        <v>387</v>
      </c>
      <c r="C79" s="24">
        <f t="shared" si="7"/>
        <v>-0.040462239893838375</v>
      </c>
      <c r="D79" s="24">
        <f t="shared" si="8"/>
        <v>0.0016371928572265256</v>
      </c>
      <c r="E79" s="27">
        <f t="shared" si="9"/>
        <v>0.00196078431372549</v>
      </c>
      <c r="F79" s="28">
        <f t="shared" si="10"/>
        <v>0.0010671866922938769</v>
      </c>
      <c r="G79" s="28">
        <f t="shared" si="11"/>
        <v>3.2101820729931876E-06</v>
      </c>
      <c r="H79" s="61">
        <f t="shared" si="6"/>
        <v>1.7471904299507374E-06</v>
      </c>
    </row>
    <row r="80" spans="1:8" ht="15.75">
      <c r="A80" s="6">
        <v>38847</v>
      </c>
      <c r="B80" s="1">
        <v>402.98</v>
      </c>
      <c r="C80" s="24">
        <f t="shared" si="7"/>
        <v>-0.014339105965874559</v>
      </c>
      <c r="D80" s="24">
        <f t="shared" si="8"/>
        <v>0.00020560995990057937</v>
      </c>
      <c r="E80" s="27">
        <f t="shared" si="9"/>
        <v>0.00196078431372549</v>
      </c>
      <c r="F80" s="28">
        <f t="shared" si="10"/>
        <v>0.001013827357679183</v>
      </c>
      <c r="G80" s="28">
        <f t="shared" si="11"/>
        <v>4.031567841187831E-07</v>
      </c>
      <c r="H80" s="61">
        <f t="shared" si="6"/>
        <v>2.0845300235852716E-07</v>
      </c>
    </row>
    <row r="81" spans="1:8" ht="15.75">
      <c r="A81" s="6">
        <v>38846</v>
      </c>
      <c r="B81" s="1">
        <v>408.8</v>
      </c>
      <c r="C81" s="24">
        <f t="shared" si="7"/>
        <v>0.034897391174653285</v>
      </c>
      <c r="D81" s="24">
        <f t="shared" si="8"/>
        <v>0.001217827910796769</v>
      </c>
      <c r="E81" s="27">
        <f t="shared" si="9"/>
        <v>0.00196078431372549</v>
      </c>
      <c r="F81" s="28">
        <f t="shared" si="10"/>
        <v>0.0009631359897952238</v>
      </c>
      <c r="G81" s="28">
        <f t="shared" si="11"/>
        <v>2.3878978643073903E-06</v>
      </c>
      <c r="H81" s="61">
        <f t="shared" si="6"/>
        <v>1.1729338902654956E-06</v>
      </c>
    </row>
    <row r="82" spans="1:8" ht="15.75">
      <c r="A82" s="6">
        <v>38845</v>
      </c>
      <c r="B82" s="1">
        <v>394.78</v>
      </c>
      <c r="C82" s="24">
        <f t="shared" si="7"/>
        <v>0.001216606831259773</v>
      </c>
      <c r="D82" s="24">
        <f t="shared" si="8"/>
        <v>1.480132181867946E-06</v>
      </c>
      <c r="E82" s="27">
        <f t="shared" si="9"/>
        <v>0.00196078431372549</v>
      </c>
      <c r="F82" s="28">
        <f t="shared" si="10"/>
        <v>0.0009149791903054626</v>
      </c>
      <c r="G82" s="28">
        <f t="shared" si="11"/>
        <v>2.902219964446953E-09</v>
      </c>
      <c r="H82" s="61">
        <f t="shared" si="6"/>
        <v>1.3542901453105908E-09</v>
      </c>
    </row>
    <row r="83" spans="1:8" ht="15.75">
      <c r="A83" s="6">
        <v>38842</v>
      </c>
      <c r="B83" s="1">
        <v>394.3</v>
      </c>
      <c r="C83" s="24">
        <f t="shared" si="7"/>
        <v>-0.0011406122521700013</v>
      </c>
      <c r="D83" s="24">
        <f t="shared" si="8"/>
        <v>1.3009963098003226E-06</v>
      </c>
      <c r="E83" s="27">
        <f t="shared" si="9"/>
        <v>0.00196078431372549</v>
      </c>
      <c r="F83" s="28">
        <f t="shared" si="10"/>
        <v>0.0008692302307901894</v>
      </c>
      <c r="G83" s="28">
        <f t="shared" si="11"/>
        <v>2.550973156471221E-09</v>
      </c>
      <c r="H83" s="61">
        <f t="shared" si="6"/>
        <v>1.1308653226249192E-09</v>
      </c>
    </row>
    <row r="84" spans="1:8" ht="15.75">
      <c r="A84" s="6">
        <v>38841</v>
      </c>
      <c r="B84" s="1">
        <v>394.75</v>
      </c>
      <c r="C84" s="24">
        <f t="shared" si="7"/>
        <v>0.0014703648139110697</v>
      </c>
      <c r="D84" s="24">
        <f t="shared" si="8"/>
        <v>2.1619726859877346E-06</v>
      </c>
      <c r="E84" s="27">
        <f t="shared" si="9"/>
        <v>0.00196078431372549</v>
      </c>
      <c r="F84" s="28">
        <f t="shared" si="10"/>
        <v>0.0008257687192506799</v>
      </c>
      <c r="G84" s="28">
        <f t="shared" si="11"/>
        <v>4.239162129387715E-09</v>
      </c>
      <c r="H84" s="61">
        <f t="shared" si="6"/>
        <v>1.785289415963044E-09</v>
      </c>
    </row>
    <row r="85" spans="1:8" ht="15.75">
      <c r="A85" s="6">
        <v>38840</v>
      </c>
      <c r="B85" s="1">
        <v>394.17</v>
      </c>
      <c r="C85" s="24">
        <f t="shared" si="7"/>
        <v>-0.0015970192374861148</v>
      </c>
      <c r="D85" s="24">
        <f t="shared" si="8"/>
        <v>2.5504704449007318E-06</v>
      </c>
      <c r="E85" s="27">
        <f t="shared" si="9"/>
        <v>0.00196078431372549</v>
      </c>
      <c r="F85" s="28">
        <f t="shared" si="10"/>
        <v>0.0007844802832881459</v>
      </c>
      <c r="G85" s="28">
        <f t="shared" si="11"/>
        <v>5.000922440981827E-09</v>
      </c>
      <c r="H85" s="61">
        <f t="shared" si="6"/>
        <v>2.0007937771337695E-09</v>
      </c>
    </row>
    <row r="86" spans="1:8" ht="15.75">
      <c r="A86" s="6">
        <v>38839</v>
      </c>
      <c r="B86" s="1">
        <v>394.8</v>
      </c>
      <c r="C86" s="24">
        <f t="shared" si="7"/>
        <v>-0.010331451352034315</v>
      </c>
      <c r="D86" s="24">
        <f t="shared" si="8"/>
        <v>0.00010673888703945168</v>
      </c>
      <c r="E86" s="27">
        <f t="shared" si="9"/>
        <v>0.00196078431372549</v>
      </c>
      <c r="F86" s="28">
        <f t="shared" si="10"/>
        <v>0.0007452562691237386</v>
      </c>
      <c r="G86" s="28">
        <f t="shared" si="11"/>
        <v>2.0929193537147386E-07</v>
      </c>
      <c r="H86" s="61">
        <f t="shared" si="6"/>
        <v>7.954782472544194E-08</v>
      </c>
    </row>
    <row r="87" spans="1:8" ht="15.75">
      <c r="A87" s="6">
        <v>38838</v>
      </c>
      <c r="B87" s="1">
        <v>398.9</v>
      </c>
      <c r="C87" s="24">
        <f t="shared" si="7"/>
        <v>-0.04662712264059102</v>
      </c>
      <c r="D87" s="24">
        <f t="shared" si="8"/>
        <v>0.0021740885657407154</v>
      </c>
      <c r="E87" s="27">
        <f t="shared" si="9"/>
        <v>0.00196078431372549</v>
      </c>
      <c r="F87" s="28">
        <f t="shared" si="10"/>
        <v>0.0007079934556675516</v>
      </c>
      <c r="G87" s="28">
        <f t="shared" si="11"/>
        <v>4.262918756354344E-06</v>
      </c>
      <c r="H87" s="61">
        <f t="shared" si="6"/>
        <v>1.53924047658608E-06</v>
      </c>
    </row>
    <row r="88" spans="1:8" ht="15.75">
      <c r="A88" s="6">
        <v>38835</v>
      </c>
      <c r="B88" s="1">
        <v>417.94</v>
      </c>
      <c r="C88" s="24">
        <f t="shared" si="7"/>
        <v>-0.00498825574599161</v>
      </c>
      <c r="D88" s="24">
        <f t="shared" si="8"/>
        <v>2.4882695387418316E-05</v>
      </c>
      <c r="E88" s="27">
        <f t="shared" si="9"/>
        <v>0.00196078431372549</v>
      </c>
      <c r="F88" s="28">
        <f t="shared" si="10"/>
        <v>0.000672593782884174</v>
      </c>
      <c r="G88" s="28">
        <f t="shared" si="11"/>
        <v>4.8789598798859444E-08</v>
      </c>
      <c r="H88" s="61">
        <f t="shared" si="6"/>
        <v>1.6735946218978274E-08</v>
      </c>
    </row>
    <row r="89" spans="1:8" ht="15.75">
      <c r="A89" s="6">
        <v>38834</v>
      </c>
      <c r="B89" s="1">
        <v>420.03</v>
      </c>
      <c r="C89" s="24">
        <f t="shared" si="7"/>
        <v>-0.014042783956432471</v>
      </c>
      <c r="D89" s="24">
        <f t="shared" si="8"/>
        <v>0.0001971997812470372</v>
      </c>
      <c r="E89" s="27">
        <f t="shared" si="9"/>
        <v>0.00196078431372549</v>
      </c>
      <c r="F89" s="28">
        <f t="shared" si="10"/>
        <v>0.0006389640937399653</v>
      </c>
      <c r="G89" s="28">
        <f t="shared" si="11"/>
        <v>3.866662377392886E-07</v>
      </c>
      <c r="H89" s="61">
        <f t="shared" si="6"/>
        <v>1.2600357951023253E-07</v>
      </c>
    </row>
    <row r="90" spans="1:8" ht="15.75">
      <c r="A90" s="6">
        <v>38833</v>
      </c>
      <c r="B90" s="1">
        <v>425.97</v>
      </c>
      <c r="C90" s="24">
        <f t="shared" si="7"/>
        <v>-0.0027897290489684347</v>
      </c>
      <c r="D90" s="24">
        <f t="shared" si="8"/>
        <v>7.782588166658328E-06</v>
      </c>
      <c r="E90" s="27">
        <f t="shared" si="9"/>
        <v>0.00196078431372549</v>
      </c>
      <c r="F90" s="28">
        <f t="shared" si="10"/>
        <v>0.000607015889052967</v>
      </c>
      <c r="G90" s="28">
        <f t="shared" si="11"/>
        <v>1.525997679736927E-08</v>
      </c>
      <c r="H90" s="61">
        <f t="shared" si="6"/>
        <v>4.724154675117206E-09</v>
      </c>
    </row>
    <row r="91" spans="1:8" ht="15.75">
      <c r="A91" s="6">
        <v>38832</v>
      </c>
      <c r="B91" s="1">
        <v>427.16</v>
      </c>
      <c r="C91" s="24">
        <f t="shared" si="7"/>
        <v>-0.030751795072889672</v>
      </c>
      <c r="D91" s="24">
        <f t="shared" si="8"/>
        <v>0.0009456729002050015</v>
      </c>
      <c r="E91" s="27">
        <f t="shared" si="9"/>
        <v>0.00196078431372549</v>
      </c>
      <c r="F91" s="28">
        <f t="shared" si="10"/>
        <v>0.0005766650946003186</v>
      </c>
      <c r="G91" s="28">
        <f t="shared" si="11"/>
        <v>1.8542605886372578E-06</v>
      </c>
      <c r="H91" s="61">
        <f t="shared" si="6"/>
        <v>5.453365524576749E-07</v>
      </c>
    </row>
    <row r="92" spans="1:8" ht="15.75">
      <c r="A92" s="6">
        <v>38831</v>
      </c>
      <c r="B92" s="1">
        <v>440.5</v>
      </c>
      <c r="C92" s="24">
        <f t="shared" si="7"/>
        <v>0.0077484435069652205</v>
      </c>
      <c r="D92" s="24">
        <f t="shared" si="8"/>
        <v>6.0038376780631485E-05</v>
      </c>
      <c r="E92" s="27">
        <f t="shared" si="9"/>
        <v>0.00196078431372549</v>
      </c>
      <c r="F92" s="28">
        <f t="shared" si="10"/>
        <v>0.0005478318398703027</v>
      </c>
      <c r="G92" s="28">
        <f t="shared" si="11"/>
        <v>1.177223074130029E-07</v>
      </c>
      <c r="H92" s="61">
        <f t="shared" si="6"/>
        <v>3.289093441455981E-08</v>
      </c>
    </row>
    <row r="93" spans="1:8" ht="15.75">
      <c r="A93" s="6">
        <v>38828</v>
      </c>
      <c r="B93" s="1">
        <v>437.1</v>
      </c>
      <c r="C93" s="24">
        <f t="shared" si="7"/>
        <v>0.05188348163857065</v>
      </c>
      <c r="D93" s="24">
        <f t="shared" si="8"/>
        <v>0.002691895666939898</v>
      </c>
      <c r="E93" s="27">
        <f t="shared" si="9"/>
        <v>0.00196078431372549</v>
      </c>
      <c r="F93" s="28">
        <f t="shared" si="10"/>
        <v>0.0005204402478767875</v>
      </c>
      <c r="G93" s="28">
        <f t="shared" si="11"/>
        <v>5.278226797921369E-06</v>
      </c>
      <c r="H93" s="61">
        <f t="shared" si="6"/>
        <v>1.4009708481606507E-06</v>
      </c>
    </row>
    <row r="94" spans="1:8" ht="15.75">
      <c r="A94" s="6">
        <v>38827</v>
      </c>
      <c r="B94" s="1">
        <v>415</v>
      </c>
      <c r="C94" s="24">
        <f t="shared" si="7"/>
        <v>0.010902591338215436</v>
      </c>
      <c r="D94" s="24">
        <f t="shared" si="8"/>
        <v>0.00011886649788813026</v>
      </c>
      <c r="E94" s="27">
        <f t="shared" si="9"/>
        <v>0.00196078431372549</v>
      </c>
      <c r="F94" s="28">
        <f t="shared" si="10"/>
        <v>0.0004944182354829481</v>
      </c>
      <c r="G94" s="28">
        <f t="shared" si="11"/>
        <v>2.3307156448652992E-07</v>
      </c>
      <c r="H94" s="61">
        <f t="shared" si="6"/>
        <v>5.8769764143886936E-08</v>
      </c>
    </row>
    <row r="95" spans="1:8" ht="15.75">
      <c r="A95" s="6">
        <v>38826</v>
      </c>
      <c r="B95" s="1">
        <v>410.5</v>
      </c>
      <c r="C95" s="24">
        <f t="shared" si="7"/>
        <v>0.015367167908829821</v>
      </c>
      <c r="D95" s="24">
        <f t="shared" si="8"/>
        <v>0.00023614984953816912</v>
      </c>
      <c r="E95" s="27">
        <f t="shared" si="9"/>
        <v>0.00196078431372549</v>
      </c>
      <c r="F95" s="28">
        <f t="shared" si="10"/>
        <v>0.00046969732370880064</v>
      </c>
      <c r="G95" s="28">
        <f t="shared" si="11"/>
        <v>4.630389206630767E-07</v>
      </c>
      <c r="H95" s="61">
        <f t="shared" si="6"/>
        <v>1.1091895232231398E-07</v>
      </c>
    </row>
    <row r="96" spans="1:8" ht="15.75">
      <c r="A96" s="6">
        <v>38825</v>
      </c>
      <c r="B96" s="1">
        <v>404.24</v>
      </c>
      <c r="C96" s="24">
        <f t="shared" si="7"/>
        <v>-0.006362066190687825</v>
      </c>
      <c r="D96" s="24">
        <f t="shared" si="8"/>
        <v>4.0475886214693096E-05</v>
      </c>
      <c r="E96" s="27">
        <f t="shared" si="9"/>
        <v>0.00196078431372549</v>
      </c>
      <c r="F96" s="28">
        <f t="shared" si="10"/>
        <v>0.0004462124575233606</v>
      </c>
      <c r="G96" s="28">
        <f t="shared" si="11"/>
        <v>7.936448277390803E-08</v>
      </c>
      <c r="H96" s="61">
        <f t="shared" si="6"/>
        <v>1.806084465829412E-08</v>
      </c>
    </row>
    <row r="97" spans="1:8" ht="15.75">
      <c r="A97" s="6">
        <v>38824</v>
      </c>
      <c r="B97" s="1">
        <v>406.82</v>
      </c>
      <c r="C97" s="24">
        <f t="shared" si="7"/>
        <v>0.011520807790021247</v>
      </c>
      <c r="D97" s="24">
        <f t="shared" si="8"/>
        <v>0.00013272901213461425</v>
      </c>
      <c r="E97" s="27">
        <f t="shared" si="9"/>
        <v>0.00196078431372549</v>
      </c>
      <c r="F97" s="28">
        <f t="shared" si="10"/>
        <v>0.0004239018346471925</v>
      </c>
      <c r="G97" s="28">
        <f t="shared" si="11"/>
        <v>2.6025296496983184E-07</v>
      </c>
      <c r="H97" s="61">
        <f t="shared" si="6"/>
        <v>5.626407175477246E-08</v>
      </c>
    </row>
    <row r="98" spans="1:8" ht="15.75">
      <c r="A98" s="6">
        <v>38820</v>
      </c>
      <c r="B98" s="1">
        <v>402.16</v>
      </c>
      <c r="C98" s="24">
        <f t="shared" si="7"/>
        <v>-0.016742879796663255</v>
      </c>
      <c r="D98" s="24">
        <f t="shared" si="8"/>
        <v>0.0002803240238855146</v>
      </c>
      <c r="E98" s="27">
        <f t="shared" si="9"/>
        <v>0.00196078431372549</v>
      </c>
      <c r="F98" s="28">
        <f t="shared" si="10"/>
        <v>0.00040270674291483286</v>
      </c>
      <c r="G98" s="28">
        <f t="shared" si="11"/>
        <v>5.496549487951266E-07</v>
      </c>
      <c r="H98" s="61">
        <f t="shared" si="6"/>
        <v>1.1288837461971538E-07</v>
      </c>
    </row>
    <row r="99" spans="1:8" ht="15.75">
      <c r="A99" s="6">
        <v>38819</v>
      </c>
      <c r="B99" s="1">
        <v>408.95</v>
      </c>
      <c r="C99" s="24">
        <f t="shared" si="7"/>
        <v>-0.0017346481915265924</v>
      </c>
      <c r="D99" s="24">
        <f t="shared" si="8"/>
        <v>3.0090043483664777E-06</v>
      </c>
      <c r="E99" s="27">
        <f t="shared" si="9"/>
        <v>0.00196078431372549</v>
      </c>
      <c r="F99" s="28">
        <f t="shared" si="10"/>
        <v>0.0003825714057690912</v>
      </c>
      <c r="G99" s="28">
        <f t="shared" si="11"/>
        <v>5.9000085262087794E-09</v>
      </c>
      <c r="H99" s="61">
        <f t="shared" si="6"/>
        <v>1.1511590235198716E-09</v>
      </c>
    </row>
    <row r="100" spans="1:8" ht="15.75">
      <c r="A100" s="6">
        <v>38818</v>
      </c>
      <c r="B100" s="1">
        <v>409.66</v>
      </c>
      <c r="C100" s="24">
        <f t="shared" si="7"/>
        <v>-0.01627075747511783</v>
      </c>
      <c r="D100" s="24">
        <f t="shared" si="8"/>
        <v>0.00026473754881410275</v>
      </c>
      <c r="E100" s="27">
        <f t="shared" si="9"/>
        <v>0.00196078431372549</v>
      </c>
      <c r="F100" s="28">
        <f t="shared" si="10"/>
        <v>0.0003634428354806366</v>
      </c>
      <c r="G100" s="28">
        <f t="shared" si="11"/>
        <v>5.190932329688289E-07</v>
      </c>
      <c r="H100" s="61">
        <f t="shared" si="6"/>
        <v>9.621696539919094E-08</v>
      </c>
    </row>
    <row r="101" spans="1:8" ht="15.75">
      <c r="A101" s="6">
        <v>38817</v>
      </c>
      <c r="B101" s="1">
        <v>416.38</v>
      </c>
      <c r="C101" s="24">
        <f t="shared" si="7"/>
        <v>0.02485113420848864</v>
      </c>
      <c r="D101" s="24">
        <f t="shared" si="8"/>
        <v>0.0006175788714483143</v>
      </c>
      <c r="E101" s="27">
        <f t="shared" si="9"/>
        <v>0.00196078431372549</v>
      </c>
      <c r="F101" s="28">
        <f t="shared" si="10"/>
        <v>0.00034527069370660475</v>
      </c>
      <c r="G101" s="28">
        <f t="shared" si="11"/>
        <v>1.2109389636241457E-06</v>
      </c>
      <c r="H101" s="61">
        <f t="shared" si="6"/>
        <v>2.1323188536350154E-07</v>
      </c>
    </row>
    <row r="102" spans="1:8" ht="15.75">
      <c r="A102" s="6">
        <v>38814</v>
      </c>
      <c r="B102" s="1">
        <v>406.16</v>
      </c>
      <c r="C102" s="24">
        <f t="shared" si="7"/>
        <v>-0.012283904186648344</v>
      </c>
      <c r="D102" s="24">
        <f t="shared" si="8"/>
        <v>0.00015089430206675672</v>
      </c>
      <c r="E102" s="27">
        <f t="shared" si="9"/>
        <v>0.00196078431372549</v>
      </c>
      <c r="F102" s="28">
        <f t="shared" si="10"/>
        <v>0.0003280071590212745</v>
      </c>
      <c r="G102" s="28">
        <f t="shared" si="11"/>
        <v>2.958711805230524E-07</v>
      </c>
      <c r="H102" s="61">
        <f t="shared" si="6"/>
        <v>4.94944113334149E-08</v>
      </c>
    </row>
    <row r="103" spans="1:8" ht="15.75">
      <c r="A103" s="6">
        <v>38813</v>
      </c>
      <c r="B103" s="1">
        <v>411.18</v>
      </c>
      <c r="C103" s="24">
        <f t="shared" si="7"/>
        <v>0.007788410525917375</v>
      </c>
      <c r="D103" s="24">
        <f t="shared" si="8"/>
        <v>6.065933852022056E-05</v>
      </c>
      <c r="E103" s="27">
        <f t="shared" si="9"/>
        <v>0.00196078431372549</v>
      </c>
      <c r="F103" s="28">
        <f t="shared" si="10"/>
        <v>0.0003116068010702108</v>
      </c>
      <c r="G103" s="28">
        <f t="shared" si="11"/>
        <v>1.1893987945141286E-07</v>
      </c>
      <c r="H103" s="61">
        <f t="shared" si="6"/>
        <v>1.890186243132094E-08</v>
      </c>
    </row>
    <row r="104" spans="1:8" ht="15.75">
      <c r="A104" s="6">
        <v>38812</v>
      </c>
      <c r="B104" s="1">
        <v>407.99</v>
      </c>
      <c r="C104" s="24">
        <f t="shared" si="7"/>
        <v>0.008986556113689427</v>
      </c>
      <c r="D104" s="24">
        <f t="shared" si="8"/>
        <v>8.075819078448882E-05</v>
      </c>
      <c r="E104" s="27">
        <f t="shared" si="9"/>
        <v>0.00196078431372549</v>
      </c>
      <c r="F104" s="28">
        <f t="shared" si="10"/>
        <v>0.00029602646101670025</v>
      </c>
      <c r="G104" s="28">
        <f t="shared" si="11"/>
        <v>1.5834939369507612E-07</v>
      </c>
      <c r="H104" s="61">
        <f t="shared" si="6"/>
        <v>2.3906561416043723E-08</v>
      </c>
    </row>
    <row r="105" spans="1:8" ht="15.75">
      <c r="A105" s="6">
        <v>38811</v>
      </c>
      <c r="B105" s="1">
        <v>404.34</v>
      </c>
      <c r="C105" s="24">
        <f t="shared" si="7"/>
        <v>0.03687889584151714</v>
      </c>
      <c r="D105" s="24">
        <f t="shared" si="8"/>
        <v>0.0013600529584894704</v>
      </c>
      <c r="E105" s="27">
        <f t="shared" si="9"/>
        <v>0.00196078431372549</v>
      </c>
      <c r="F105" s="28">
        <f t="shared" si="10"/>
        <v>0.0002812251379658652</v>
      </c>
      <c r="G105" s="28">
        <f t="shared" si="11"/>
        <v>2.6667705068420985E-06</v>
      </c>
      <c r="H105" s="61">
        <f t="shared" si="6"/>
        <v>3.8248108089208443E-07</v>
      </c>
    </row>
    <row r="106" spans="1:8" ht="15.75">
      <c r="A106" s="6">
        <v>38810</v>
      </c>
      <c r="B106" s="1">
        <v>389.7</v>
      </c>
      <c r="C106" s="24">
        <f t="shared" si="7"/>
        <v>-0.000769526779028541</v>
      </c>
      <c r="D106" s="24">
        <f t="shared" si="8"/>
        <v>5.92171463642041E-07</v>
      </c>
      <c r="E106" s="27">
        <f t="shared" si="9"/>
        <v>0.00196078431372549</v>
      </c>
      <c r="F106" s="28">
        <f t="shared" si="10"/>
        <v>0.00026716388106757193</v>
      </c>
      <c r="G106" s="28">
        <f t="shared" si="11"/>
        <v>1.1611205169451784E-09</v>
      </c>
      <c r="H106" s="61">
        <f t="shared" si="6"/>
        <v>1.5820682648407223E-10</v>
      </c>
    </row>
    <row r="107" spans="1:8" ht="15.75">
      <c r="A107" s="6">
        <v>38807</v>
      </c>
      <c r="B107" s="1">
        <v>390</v>
      </c>
      <c r="C107" s="24">
        <f t="shared" si="7"/>
        <v>0.004008021397538868</v>
      </c>
      <c r="D107" s="24">
        <f t="shared" si="8"/>
        <v>1.606423552312942E-05</v>
      </c>
      <c r="E107" s="27">
        <f t="shared" si="9"/>
        <v>0.00196078431372549</v>
      </c>
      <c r="F107" s="28">
        <f t="shared" si="10"/>
        <v>0.0002538056870141933</v>
      </c>
      <c r="G107" s="28">
        <f t="shared" si="11"/>
        <v>3.149850102574396E-08</v>
      </c>
      <c r="H107" s="61">
        <f t="shared" si="6"/>
        <v>4.077194333305671E-09</v>
      </c>
    </row>
    <row r="108" spans="1:8" ht="15.75">
      <c r="A108" s="6">
        <v>38806</v>
      </c>
      <c r="B108" s="1">
        <v>388.44</v>
      </c>
      <c r="C108" s="24">
        <f t="shared" si="7"/>
        <v>-0.01669641298168714</v>
      </c>
      <c r="D108" s="24">
        <f t="shared" si="8"/>
        <v>0.0002787702064550508</v>
      </c>
      <c r="E108" s="27">
        <f t="shared" si="9"/>
        <v>0.00196078431372549</v>
      </c>
      <c r="F108" s="28">
        <f t="shared" si="10"/>
        <v>0.00024111540266348364</v>
      </c>
      <c r="G108" s="28">
        <f t="shared" si="11"/>
        <v>5.466082479510801E-07</v>
      </c>
      <c r="H108" s="61">
        <f t="shared" si="6"/>
        <v>6.721579057999205E-08</v>
      </c>
    </row>
    <row r="109" spans="1:8" ht="15.75">
      <c r="A109" s="6">
        <v>38805</v>
      </c>
      <c r="B109" s="1">
        <v>394.98</v>
      </c>
      <c r="C109" s="24">
        <f t="shared" si="7"/>
        <v>0.04605957994853788</v>
      </c>
      <c r="D109" s="24">
        <f t="shared" si="8"/>
        <v>0.0021214849050357532</v>
      </c>
      <c r="E109" s="27">
        <f t="shared" si="9"/>
        <v>0.00196078431372549</v>
      </c>
      <c r="F109" s="28">
        <f t="shared" si="10"/>
        <v>0.00022905963253030945</v>
      </c>
      <c r="G109" s="28">
        <f t="shared" si="11"/>
        <v>4.159774323599516E-06</v>
      </c>
      <c r="H109" s="61">
        <f t="shared" si="6"/>
        <v>4.859465527660881E-07</v>
      </c>
    </row>
    <row r="110" spans="1:8" ht="15.75">
      <c r="A110" s="6">
        <v>38804</v>
      </c>
      <c r="B110" s="1">
        <v>377.2</v>
      </c>
      <c r="C110" s="24">
        <f t="shared" si="7"/>
        <v>0.02011073414116103</v>
      </c>
      <c r="D110" s="24">
        <f t="shared" si="8"/>
        <v>0.0004044416276964598</v>
      </c>
      <c r="E110" s="27">
        <f t="shared" si="9"/>
        <v>0.00196078431372549</v>
      </c>
      <c r="F110" s="28">
        <f t="shared" si="10"/>
        <v>0.00021760665090379396</v>
      </c>
      <c r="G110" s="28">
        <f t="shared" si="11"/>
        <v>7.930227994048232E-07</v>
      </c>
      <c r="H110" s="61">
        <f t="shared" si="6"/>
        <v>8.800918808910573E-08</v>
      </c>
    </row>
    <row r="111" spans="1:8" ht="15.75">
      <c r="A111" s="6">
        <v>38803</v>
      </c>
      <c r="B111" s="1">
        <v>369.69</v>
      </c>
      <c r="C111" s="24">
        <f t="shared" si="7"/>
        <v>0.010578080661376107</v>
      </c>
      <c r="D111" s="24">
        <f t="shared" si="8"/>
        <v>0.00011189579047857917</v>
      </c>
      <c r="E111" s="27">
        <f t="shared" si="9"/>
        <v>0.00196078431372549</v>
      </c>
      <c r="F111" s="28">
        <f t="shared" si="10"/>
        <v>0.00020672631835860425</v>
      </c>
      <c r="G111" s="28">
        <f t="shared" si="11"/>
        <v>2.1940351074231209E-07</v>
      </c>
      <c r="H111" s="61">
        <f t="shared" si="6"/>
        <v>2.3131804805462435E-08</v>
      </c>
    </row>
    <row r="112" spans="1:8" ht="15.75">
      <c r="A112" s="6">
        <v>38800</v>
      </c>
      <c r="B112" s="1">
        <v>365.8</v>
      </c>
      <c r="C112" s="24">
        <f t="shared" si="7"/>
        <v>0.06759768805747185</v>
      </c>
      <c r="D112" s="24">
        <f t="shared" si="8"/>
        <v>0.004569447430715272</v>
      </c>
      <c r="E112" s="27">
        <f t="shared" si="9"/>
        <v>0.00196078431372549</v>
      </c>
      <c r="F112" s="28">
        <f t="shared" si="10"/>
        <v>0.00019639000244067403</v>
      </c>
      <c r="G112" s="28">
        <f t="shared" si="11"/>
        <v>8.95970084453975E-06</v>
      </c>
      <c r="H112" s="61">
        <f t="shared" si="6"/>
        <v>8.97393792070704E-07</v>
      </c>
    </row>
    <row r="113" spans="1:8" ht="15.75">
      <c r="A113" s="6">
        <v>38799</v>
      </c>
      <c r="B113" s="1">
        <v>341.89</v>
      </c>
      <c r="C113" s="24">
        <f t="shared" si="7"/>
        <v>0.004896580717856693</v>
      </c>
      <c r="D113" s="24">
        <f t="shared" si="8"/>
        <v>2.3976502726485965E-05</v>
      </c>
      <c r="E113" s="27">
        <f t="shared" si="9"/>
        <v>0.00196078431372549</v>
      </c>
      <c r="F113" s="28">
        <f t="shared" si="10"/>
        <v>0.00018657050231864032</v>
      </c>
      <c r="G113" s="28">
        <f t="shared" si="11"/>
        <v>4.701275044409013E-08</v>
      </c>
      <c r="H113" s="61">
        <f t="shared" si="6"/>
        <v>4.473308157524736E-09</v>
      </c>
    </row>
    <row r="114" spans="1:8" ht="15.75">
      <c r="A114" s="6">
        <v>38798</v>
      </c>
      <c r="B114" s="1">
        <v>340.22</v>
      </c>
      <c r="C114" s="24">
        <f t="shared" si="7"/>
        <v>0.0008821713748806295</v>
      </c>
      <c r="D114" s="24">
        <f t="shared" si="8"/>
        <v>7.782263346587802E-07</v>
      </c>
      <c r="E114" s="27">
        <f t="shared" si="9"/>
        <v>0.00196078431372549</v>
      </c>
      <c r="F114" s="28">
        <f t="shared" si="10"/>
        <v>0.00017724197720270828</v>
      </c>
      <c r="G114" s="28">
        <f t="shared" si="11"/>
        <v>1.5259339895270201E-09</v>
      </c>
      <c r="H114" s="61">
        <f t="shared" si="6"/>
        <v>1.3793437426613876E-10</v>
      </c>
    </row>
    <row r="115" spans="1:8" ht="15.75">
      <c r="A115" s="6">
        <v>38797</v>
      </c>
      <c r="B115" s="1">
        <v>339.92</v>
      </c>
      <c r="C115" s="24">
        <f t="shared" si="7"/>
        <v>-0.024038011988191894</v>
      </c>
      <c r="D115" s="24">
        <f t="shared" si="8"/>
        <v>0.0005778260203444573</v>
      </c>
      <c r="E115" s="27">
        <f t="shared" si="9"/>
        <v>0.00196078431372549</v>
      </c>
      <c r="F115" s="28">
        <f t="shared" si="10"/>
        <v>0.00016837987834257285</v>
      </c>
      <c r="G115" s="28">
        <f t="shared" si="11"/>
        <v>1.1329921967538378E-06</v>
      </c>
      <c r="H115" s="61">
        <f t="shared" si="6"/>
        <v>9.729427500877274E-08</v>
      </c>
    </row>
    <row r="116" spans="1:8" ht="15.75">
      <c r="A116" s="6">
        <v>38796</v>
      </c>
      <c r="B116" s="1">
        <v>348.19</v>
      </c>
      <c r="C116" s="24">
        <f t="shared" si="7"/>
        <v>0.024420528065887227</v>
      </c>
      <c r="D116" s="24">
        <f t="shared" si="8"/>
        <v>0.0005963621910167857</v>
      </c>
      <c r="E116" s="27">
        <f t="shared" si="9"/>
        <v>0.00196078431372549</v>
      </c>
      <c r="F116" s="28">
        <f t="shared" si="10"/>
        <v>0.0001599608844254442</v>
      </c>
      <c r="G116" s="28">
        <f t="shared" si="11"/>
        <v>1.1693376294446779E-06</v>
      </c>
      <c r="H116" s="61">
        <f t="shared" si="6"/>
        <v>9.539462351294074E-08</v>
      </c>
    </row>
    <row r="117" spans="1:8" ht="15.75">
      <c r="A117" s="6">
        <v>38793</v>
      </c>
      <c r="B117" s="1">
        <v>339.79</v>
      </c>
      <c r="C117" s="24">
        <f t="shared" si="7"/>
        <v>0.0030063686873714216</v>
      </c>
      <c r="D117" s="24">
        <f t="shared" si="8"/>
        <v>9.038252684407365E-06</v>
      </c>
      <c r="E117" s="27">
        <f t="shared" si="9"/>
        <v>0.00196078431372549</v>
      </c>
      <c r="F117" s="28">
        <f t="shared" si="10"/>
        <v>0.000151962840204172</v>
      </c>
      <c r="G117" s="28">
        <f t="shared" si="11"/>
        <v>1.7722064087073265E-08</v>
      </c>
      <c r="H117" s="61">
        <f t="shared" si="6"/>
        <v>1.373478548405525E-09</v>
      </c>
    </row>
    <row r="118" spans="1:8" ht="15.75">
      <c r="A118" s="6">
        <v>38792</v>
      </c>
      <c r="B118" s="1">
        <v>338.77</v>
      </c>
      <c r="C118" s="24">
        <f t="shared" si="7"/>
        <v>-0.01677267941222382</v>
      </c>
      <c r="D118" s="24">
        <f t="shared" si="8"/>
        <v>0.00028132277466523677</v>
      </c>
      <c r="E118" s="27">
        <f t="shared" si="9"/>
        <v>0.00196078431372549</v>
      </c>
      <c r="F118" s="28">
        <f t="shared" si="10"/>
        <v>0.0001443646981939634</v>
      </c>
      <c r="G118" s="28">
        <f t="shared" si="11"/>
        <v>5.516132836573269E-07</v>
      </c>
      <c r="H118" s="61">
        <f t="shared" si="6"/>
        <v>4.0613077459635284E-08</v>
      </c>
    </row>
    <row r="119" spans="1:8" ht="15.75">
      <c r="A119" s="6">
        <v>38791</v>
      </c>
      <c r="B119" s="1">
        <v>344.5</v>
      </c>
      <c r="C119" s="24">
        <f t="shared" si="7"/>
        <v>-0.019147869604294758</v>
      </c>
      <c r="D119" s="24">
        <f t="shared" si="8"/>
        <v>0.0003666409103830751</v>
      </c>
      <c r="E119" s="27">
        <f t="shared" si="9"/>
        <v>0.00196078431372549</v>
      </c>
      <c r="F119" s="28">
        <f t="shared" si="10"/>
        <v>0.00013714646328426524</v>
      </c>
      <c r="G119" s="28">
        <f t="shared" si="11"/>
        <v>7.189037458491668E-07</v>
      </c>
      <c r="H119" s="61">
        <f t="shared" si="6"/>
        <v>5.028350415436199E-08</v>
      </c>
    </row>
    <row r="120" spans="1:8" ht="15.75">
      <c r="A120" s="6">
        <v>38790</v>
      </c>
      <c r="B120" s="1">
        <v>351.16</v>
      </c>
      <c r="C120" s="24">
        <f t="shared" si="7"/>
        <v>0.040981004010134096</v>
      </c>
      <c r="D120" s="24">
        <f t="shared" si="8"/>
        <v>0.0016794426896786269</v>
      </c>
      <c r="E120" s="27">
        <f t="shared" si="9"/>
        <v>0.00196078431372549</v>
      </c>
      <c r="F120" s="28">
        <f t="shared" si="10"/>
        <v>0.00013028914012005197</v>
      </c>
      <c r="G120" s="28">
        <f t="shared" si="11"/>
        <v>3.2930248817227978E-06</v>
      </c>
      <c r="H120" s="61">
        <f t="shared" si="6"/>
        <v>2.1881314391913557E-07</v>
      </c>
    </row>
    <row r="121" spans="1:8" ht="15.75">
      <c r="A121" s="6">
        <v>38789</v>
      </c>
      <c r="B121" s="1">
        <v>337.06</v>
      </c>
      <c r="C121" s="24">
        <f t="shared" si="7"/>
        <v>-0.0013045542647106142</v>
      </c>
      <c r="D121" s="24">
        <f t="shared" si="8"/>
        <v>1.7018618295746512E-06</v>
      </c>
      <c r="E121" s="27">
        <f t="shared" si="9"/>
        <v>0.00196078431372549</v>
      </c>
      <c r="F121" s="28">
        <f t="shared" si="10"/>
        <v>0.00012377468311404937</v>
      </c>
      <c r="G121" s="28">
        <f t="shared" si="11"/>
        <v>3.3369839795581397E-09</v>
      </c>
      <c r="H121" s="61">
        <f t="shared" si="6"/>
        <v>2.1064740865949874E-10</v>
      </c>
    </row>
    <row r="122" spans="1:8" ht="15.75">
      <c r="A122" s="6">
        <v>38786</v>
      </c>
      <c r="B122" s="1">
        <v>337.5</v>
      </c>
      <c r="C122" s="24">
        <f t="shared" si="7"/>
        <v>-0.016164936853355388</v>
      </c>
      <c r="D122" s="24">
        <f t="shared" si="8"/>
        <v>0.00026130518347296716</v>
      </c>
      <c r="E122" s="27">
        <f t="shared" si="9"/>
        <v>0.00196078431372549</v>
      </c>
      <c r="F122" s="28">
        <f t="shared" si="10"/>
        <v>0.0001175859489583469</v>
      </c>
      <c r="G122" s="28">
        <f t="shared" si="11"/>
        <v>5.123631048489552E-07</v>
      </c>
      <c r="H122" s="61">
        <f t="shared" si="6"/>
        <v>3.072581796640379E-08</v>
      </c>
    </row>
    <row r="123" spans="1:8" ht="15.75">
      <c r="A123" s="6">
        <v>38785</v>
      </c>
      <c r="B123" s="1">
        <v>343</v>
      </c>
      <c r="C123" s="24">
        <f t="shared" si="7"/>
        <v>-0.03122742544924531</v>
      </c>
      <c r="D123" s="24">
        <f t="shared" si="8"/>
        <v>0.0009751521001881737</v>
      </c>
      <c r="E123" s="27">
        <f t="shared" si="9"/>
        <v>0.00196078431372549</v>
      </c>
      <c r="F123" s="28">
        <f t="shared" si="10"/>
        <v>0.00011170665151042955</v>
      </c>
      <c r="G123" s="28">
        <f t="shared" si="11"/>
        <v>1.9120629415454384E-06</v>
      </c>
      <c r="H123" s="61">
        <f t="shared" si="6"/>
        <v>1.089309758253838E-07</v>
      </c>
    </row>
    <row r="124" spans="1:8" ht="15.75">
      <c r="A124" s="6">
        <v>38784</v>
      </c>
      <c r="B124" s="1">
        <v>353.88</v>
      </c>
      <c r="C124" s="24">
        <f t="shared" si="7"/>
        <v>-0.02943149521303674</v>
      </c>
      <c r="D124" s="24">
        <f t="shared" si="8"/>
        <v>0.0008662129104750045</v>
      </c>
      <c r="E124" s="27">
        <f t="shared" si="9"/>
        <v>0.00196078431372549</v>
      </c>
      <c r="F124" s="28">
        <f t="shared" si="10"/>
        <v>0.00010612131893490807</v>
      </c>
      <c r="G124" s="28">
        <f t="shared" si="11"/>
        <v>1.6984566872058913E-06</v>
      </c>
      <c r="H124" s="61">
        <f t="shared" si="6"/>
        <v>9.192365653805294E-08</v>
      </c>
    </row>
    <row r="125" spans="1:8" ht="15.75">
      <c r="A125" s="6">
        <v>38783</v>
      </c>
      <c r="B125" s="1">
        <v>364.45</v>
      </c>
      <c r="C125" s="24">
        <f t="shared" si="7"/>
        <v>-0.009965272556753635</v>
      </c>
      <c r="D125" s="24">
        <f t="shared" si="8"/>
        <v>9.930665713038713E-05</v>
      </c>
      <c r="E125" s="27">
        <f t="shared" si="9"/>
        <v>0.00196078431372549</v>
      </c>
      <c r="F125" s="28">
        <f t="shared" si="10"/>
        <v>0.00010081525298816266</v>
      </c>
      <c r="G125" s="28">
        <f t="shared" si="11"/>
        <v>1.9471893554977869E-07</v>
      </c>
      <c r="H125" s="61">
        <f t="shared" si="6"/>
        <v>1.0011625762008707E-08</v>
      </c>
    </row>
    <row r="126" spans="1:8" ht="15.75">
      <c r="A126" s="6">
        <v>38782</v>
      </c>
      <c r="B126" s="1">
        <v>368.1</v>
      </c>
      <c r="C126" s="24">
        <f t="shared" si="7"/>
        <v>-0.027015632368098293</v>
      </c>
      <c r="D126" s="24">
        <f t="shared" si="8"/>
        <v>0.0007298443922482402</v>
      </c>
      <c r="E126" s="27">
        <f t="shared" si="9"/>
        <v>0.00196078431372549</v>
      </c>
      <c r="F126" s="28">
        <f t="shared" si="10"/>
        <v>9.577449033875453E-05</v>
      </c>
      <c r="G126" s="28">
        <f t="shared" si="11"/>
        <v>1.431067435780863E-06</v>
      </c>
      <c r="H126" s="61">
        <f t="shared" si="6"/>
        <v>6.990047469417325E-08</v>
      </c>
    </row>
    <row r="127" spans="1:8" ht="15.75">
      <c r="A127" s="6">
        <v>38779</v>
      </c>
      <c r="B127" s="1">
        <v>378.18</v>
      </c>
      <c r="C127" s="24">
        <f t="shared" si="7"/>
        <v>0.0045850364569424975</v>
      </c>
      <c r="D127" s="24">
        <f t="shared" si="8"/>
        <v>2.102255931149181E-05</v>
      </c>
      <c r="E127" s="27">
        <f t="shared" si="9"/>
        <v>0.00196078431372549</v>
      </c>
      <c r="F127" s="28">
        <f t="shared" si="10"/>
        <v>9.098576582181679E-05</v>
      </c>
      <c r="G127" s="28">
        <f t="shared" si="11"/>
        <v>4.122070453233688E-08</v>
      </c>
      <c r="H127" s="61">
        <f t="shared" si="6"/>
        <v>1.912753658490648E-09</v>
      </c>
    </row>
    <row r="128" spans="1:8" ht="15.75">
      <c r="A128" s="6">
        <v>38778</v>
      </c>
      <c r="B128" s="1">
        <v>376.45</v>
      </c>
      <c r="C128" s="24">
        <f t="shared" si="7"/>
        <v>0.03143597809595499</v>
      </c>
      <c r="D128" s="24">
        <f t="shared" si="8"/>
        <v>0.000988220718849362</v>
      </c>
      <c r="E128" s="27">
        <f t="shared" si="9"/>
        <v>0.00196078431372549</v>
      </c>
      <c r="F128" s="28">
        <f t="shared" si="10"/>
        <v>8.643647753072595E-05</v>
      </c>
      <c r="G128" s="28">
        <f t="shared" si="11"/>
        <v>1.937687684018357E-06</v>
      </c>
      <c r="H128" s="61">
        <f t="shared" si="6"/>
        <v>8.541831796022072E-08</v>
      </c>
    </row>
    <row r="129" spans="1:8" ht="15.75">
      <c r="A129" s="6">
        <v>38777</v>
      </c>
      <c r="B129" s="1">
        <v>364.8</v>
      </c>
      <c r="C129" s="24">
        <f t="shared" si="7"/>
        <v>0.0059938042025135885</v>
      </c>
      <c r="D129" s="24">
        <f t="shared" si="8"/>
        <v>3.592568881806956E-05</v>
      </c>
      <c r="E129" s="27">
        <f t="shared" si="9"/>
        <v>0.00196078431372549</v>
      </c>
      <c r="F129" s="28">
        <f t="shared" si="10"/>
        <v>8.211465365418965E-05</v>
      </c>
      <c r="G129" s="28">
        <f t="shared" si="11"/>
        <v>7.044252709425404E-08</v>
      </c>
      <c r="H129" s="61">
        <f t="shared" si="6"/>
        <v>2.9500254945839756E-09</v>
      </c>
    </row>
    <row r="130" spans="1:8" ht="15.75">
      <c r="A130" s="6">
        <v>38776</v>
      </c>
      <c r="B130" s="1">
        <v>362.62</v>
      </c>
      <c r="C130" s="24">
        <f t="shared" si="7"/>
        <v>-0.07376516972080184</v>
      </c>
      <c r="D130" s="24">
        <f t="shared" si="8"/>
        <v>0.0054413002639387</v>
      </c>
      <c r="E130" s="27">
        <f t="shared" si="9"/>
        <v>0.00196078431372549</v>
      </c>
      <c r="F130" s="28">
        <f t="shared" si="10"/>
        <v>7.800892097148017E-05</v>
      </c>
      <c r="G130" s="28">
        <f t="shared" si="11"/>
        <v>1.0669216203801373E-05</v>
      </c>
      <c r="H130" s="61">
        <f t="shared" si="6"/>
        <v>4.2446996227168826E-07</v>
      </c>
    </row>
    <row r="131" spans="1:8" ht="15.75">
      <c r="A131" s="6">
        <v>38775</v>
      </c>
      <c r="B131" s="1">
        <v>390.38</v>
      </c>
      <c r="C131" s="24">
        <f t="shared" si="7"/>
        <v>0.03381499078401489</v>
      </c>
      <c r="D131" s="24">
        <f t="shared" si="8"/>
        <v>0.001143453601723012</v>
      </c>
      <c r="E131" s="27">
        <f t="shared" si="9"/>
        <v>0.00196078431372549</v>
      </c>
      <c r="F131" s="28">
        <f t="shared" si="10"/>
        <v>7.410847492290615E-05</v>
      </c>
      <c r="G131" s="28">
        <f t="shared" si="11"/>
        <v>2.242065885731396E-06</v>
      </c>
      <c r="H131" s="61">
        <f t="shared" si="6"/>
        <v>8.473960256879655E-08</v>
      </c>
    </row>
    <row r="132" spans="1:8" ht="15.75">
      <c r="A132" s="6">
        <v>38772</v>
      </c>
      <c r="B132" s="1">
        <v>377.4</v>
      </c>
      <c r="C132" s="24">
        <f t="shared" si="7"/>
        <v>-0.001773730725663297</v>
      </c>
      <c r="D132" s="24">
        <f t="shared" si="8"/>
        <v>3.1461206871620463E-06</v>
      </c>
      <c r="E132" s="27">
        <f t="shared" si="9"/>
        <v>0.00196078431372549</v>
      </c>
      <c r="F132" s="28">
        <f t="shared" si="10"/>
        <v>7.040305117676084E-05</v>
      </c>
      <c r="G132" s="28">
        <f t="shared" si="11"/>
        <v>6.1688640924746005E-09</v>
      </c>
      <c r="H132" s="61">
        <f t="shared" si="6"/>
        <v>2.2149649574653553E-10</v>
      </c>
    </row>
    <row r="133" spans="1:8" ht="15.75">
      <c r="A133" s="6">
        <v>38771</v>
      </c>
      <c r="B133" s="1">
        <v>378.07</v>
      </c>
      <c r="C133" s="24">
        <f t="shared" si="7"/>
        <v>0.03384044462568719</v>
      </c>
      <c r="D133" s="24">
        <f t="shared" si="8"/>
        <v>0.0011451756924642008</v>
      </c>
      <c r="E133" s="27">
        <f t="shared" si="9"/>
        <v>0.00196078431372549</v>
      </c>
      <c r="F133" s="28">
        <f t="shared" si="10"/>
        <v>6.688289861792279E-05</v>
      </c>
      <c r="G133" s="28">
        <f t="shared" si="11"/>
        <v>2.245442534243531E-06</v>
      </c>
      <c r="H133" s="61">
        <f aca="true" t="shared" si="12" ref="H133:H196">F133*D133</f>
        <v>7.659266973879267E-08</v>
      </c>
    </row>
    <row r="134" spans="1:8" ht="15.75">
      <c r="A134" s="6">
        <v>38770</v>
      </c>
      <c r="B134" s="1">
        <v>365.49</v>
      </c>
      <c r="C134" s="24">
        <f aca="true" t="shared" si="13" ref="C134:C197">LN(B134/B135)</f>
        <v>-0.003005138312283691</v>
      </c>
      <c r="D134" s="24">
        <f aca="true" t="shared" si="14" ref="D134:D197">C134^2</f>
        <v>9.030856275955272E-06</v>
      </c>
      <c r="E134" s="27">
        <f aca="true" t="shared" si="15" ref="E134:E197">1/510</f>
        <v>0.00196078431372549</v>
      </c>
      <c r="F134" s="28">
        <f aca="true" t="shared" si="16" ref="F134:F197">F133*$F$1</f>
        <v>6.353875368702665E-05</v>
      </c>
      <c r="G134" s="28">
        <f aca="true" t="shared" si="17" ref="G134:G197">E134*D134</f>
        <v>1.7707561325402495E-08</v>
      </c>
      <c r="H134" s="61">
        <f t="shared" si="12"/>
        <v>5.738093525008608E-10</v>
      </c>
    </row>
    <row r="135" spans="1:8" ht="15.75">
      <c r="A135" s="6">
        <v>38769</v>
      </c>
      <c r="B135" s="1">
        <v>366.59</v>
      </c>
      <c r="C135" s="24">
        <f t="shared" si="13"/>
        <v>-0.005874850307320021</v>
      </c>
      <c r="D135" s="24">
        <f t="shared" si="14"/>
        <v>3.451386613341815E-05</v>
      </c>
      <c r="E135" s="27">
        <f t="shared" si="15"/>
        <v>0.00196078431372549</v>
      </c>
      <c r="F135" s="28">
        <f t="shared" si="16"/>
        <v>6.0361816002675315E-05</v>
      </c>
      <c r="G135" s="28">
        <f t="shared" si="17"/>
        <v>6.767424732042774E-08</v>
      </c>
      <c r="H135" s="61">
        <f t="shared" si="12"/>
        <v>2.083319637086353E-09</v>
      </c>
    </row>
    <row r="136" spans="1:8" ht="15.75">
      <c r="A136" s="6">
        <v>38765</v>
      </c>
      <c r="B136" s="1">
        <v>368.75</v>
      </c>
      <c r="C136" s="24">
        <f t="shared" si="13"/>
        <v>0.006229532802000643</v>
      </c>
      <c r="D136" s="24">
        <f t="shared" si="14"/>
        <v>3.8807078931201984E-05</v>
      </c>
      <c r="E136" s="27">
        <f t="shared" si="15"/>
        <v>0.00196078431372549</v>
      </c>
      <c r="F136" s="28">
        <f t="shared" si="16"/>
        <v>5.734372520254155E-05</v>
      </c>
      <c r="G136" s="28">
        <f t="shared" si="17"/>
        <v>7.609231162980781E-08</v>
      </c>
      <c r="H136" s="61">
        <f t="shared" si="12"/>
        <v>2.2253424701441864E-09</v>
      </c>
    </row>
    <row r="137" spans="1:8" ht="15.75">
      <c r="A137" s="6">
        <v>38764</v>
      </c>
      <c r="B137" s="1">
        <v>366.46</v>
      </c>
      <c r="C137" s="24">
        <f t="shared" si="13"/>
        <v>0.06796814350539657</v>
      </c>
      <c r="D137" s="24">
        <f t="shared" si="14"/>
        <v>0.0046196685315701815</v>
      </c>
      <c r="E137" s="27">
        <f t="shared" si="15"/>
        <v>0.00196078431372549</v>
      </c>
      <c r="F137" s="28">
        <f t="shared" si="16"/>
        <v>5.447653894241447E-05</v>
      </c>
      <c r="G137" s="28">
        <f t="shared" si="17"/>
        <v>9.058173591314082E-06</v>
      </c>
      <c r="H137" s="61">
        <f t="shared" si="12"/>
        <v>2.516635526611297E-07</v>
      </c>
    </row>
    <row r="138" spans="1:8" ht="15.75">
      <c r="A138" s="6">
        <v>38763</v>
      </c>
      <c r="B138" s="1">
        <v>342.38</v>
      </c>
      <c r="C138" s="24">
        <f t="shared" si="13"/>
        <v>-0.0027417255033868712</v>
      </c>
      <c r="D138" s="24">
        <f t="shared" si="14"/>
        <v>7.517058735921992E-06</v>
      </c>
      <c r="E138" s="27">
        <f t="shared" si="15"/>
        <v>0.00196078431372549</v>
      </c>
      <c r="F138" s="28">
        <f t="shared" si="16"/>
        <v>5.1752711995293746E-05</v>
      </c>
      <c r="G138" s="28">
        <f t="shared" si="17"/>
        <v>1.4739330854749004E-08</v>
      </c>
      <c r="H138" s="61">
        <f t="shared" si="12"/>
        <v>3.890281758118777E-10</v>
      </c>
    </row>
    <row r="139" spans="1:8" ht="15.75">
      <c r="A139" s="6">
        <v>38762</v>
      </c>
      <c r="B139" s="1">
        <v>343.32</v>
      </c>
      <c r="C139" s="24">
        <f t="shared" si="13"/>
        <v>-0.006908390077559633</v>
      </c>
      <c r="D139" s="24">
        <f t="shared" si="14"/>
        <v>4.772585346372439E-05</v>
      </c>
      <c r="E139" s="27">
        <f t="shared" si="15"/>
        <v>0.00196078431372549</v>
      </c>
      <c r="F139" s="28">
        <f t="shared" si="16"/>
        <v>4.916507639552906E-05</v>
      </c>
      <c r="G139" s="28">
        <f t="shared" si="17"/>
        <v>9.358010483083213E-08</v>
      </c>
      <c r="H139" s="61">
        <f t="shared" si="12"/>
        <v>2.3464452315858346E-09</v>
      </c>
    </row>
    <row r="140" spans="1:8" ht="15.75">
      <c r="A140" s="6">
        <v>38761</v>
      </c>
      <c r="B140" s="1">
        <v>345.7</v>
      </c>
      <c r="C140" s="24">
        <f t="shared" si="13"/>
        <v>-0.04775652961189651</v>
      </c>
      <c r="D140" s="24">
        <f t="shared" si="14"/>
        <v>0.0022806861205719483</v>
      </c>
      <c r="E140" s="27">
        <f t="shared" si="15"/>
        <v>0.00196078431372549</v>
      </c>
      <c r="F140" s="28">
        <f t="shared" si="16"/>
        <v>4.67068225757526E-05</v>
      </c>
      <c r="G140" s="28">
        <f t="shared" si="17"/>
        <v>4.471933569748918E-06</v>
      </c>
      <c r="H140" s="61">
        <f t="shared" si="12"/>
        <v>1.0652360198453549E-07</v>
      </c>
    </row>
    <row r="141" spans="1:8" ht="15.75">
      <c r="A141" s="6">
        <v>38758</v>
      </c>
      <c r="B141" s="1">
        <v>362.61</v>
      </c>
      <c r="C141" s="24">
        <f t="shared" si="13"/>
        <v>0.01064636189064948</v>
      </c>
      <c r="D141" s="24">
        <f t="shared" si="14"/>
        <v>0.00011334502150667356</v>
      </c>
      <c r="E141" s="27">
        <f t="shared" si="15"/>
        <v>0.00196078431372549</v>
      </c>
      <c r="F141" s="28">
        <f t="shared" si="16"/>
        <v>4.437148144696497E-05</v>
      </c>
      <c r="G141" s="28">
        <f t="shared" si="17"/>
        <v>2.2224514020916385E-07</v>
      </c>
      <c r="H141" s="61">
        <f t="shared" si="12"/>
        <v>5.029286518889211E-09</v>
      </c>
    </row>
    <row r="142" spans="1:8" ht="15.75">
      <c r="A142" s="6">
        <v>38757</v>
      </c>
      <c r="B142" s="1">
        <v>358.77</v>
      </c>
      <c r="C142" s="24">
        <f t="shared" si="13"/>
        <v>-0.028331908061529302</v>
      </c>
      <c r="D142" s="24">
        <f t="shared" si="14"/>
        <v>0.000802697014406949</v>
      </c>
      <c r="E142" s="27">
        <f t="shared" si="15"/>
        <v>0.00196078431372549</v>
      </c>
      <c r="F142" s="28">
        <f t="shared" si="16"/>
        <v>4.215290737461672E-05</v>
      </c>
      <c r="G142" s="28">
        <f t="shared" si="17"/>
        <v>1.5739157145234294E-06</v>
      </c>
      <c r="H142" s="61">
        <f t="shared" si="12"/>
        <v>3.383601289817751E-08</v>
      </c>
    </row>
    <row r="143" spans="1:8" ht="15.75">
      <c r="A143" s="6">
        <v>38756</v>
      </c>
      <c r="B143" s="1">
        <v>369.08</v>
      </c>
      <c r="C143" s="24">
        <f t="shared" si="13"/>
        <v>0.0031478994786865665</v>
      </c>
      <c r="D143" s="24">
        <f t="shared" si="14"/>
        <v>9.909271127915157E-06</v>
      </c>
      <c r="E143" s="27">
        <f t="shared" si="15"/>
        <v>0.00196078431372549</v>
      </c>
      <c r="F143" s="28">
        <f t="shared" si="16"/>
        <v>4.004526200588588E-05</v>
      </c>
      <c r="G143" s="28">
        <f t="shared" si="17"/>
        <v>1.9429943388068937E-08</v>
      </c>
      <c r="H143" s="61">
        <f t="shared" si="12"/>
        <v>3.968193586047228E-10</v>
      </c>
    </row>
    <row r="144" spans="1:8" ht="15.75">
      <c r="A144" s="6">
        <v>38755</v>
      </c>
      <c r="B144" s="1">
        <v>367.92</v>
      </c>
      <c r="C144" s="24">
        <f t="shared" si="13"/>
        <v>-0.045637517589194806</v>
      </c>
      <c r="D144" s="24">
        <f t="shared" si="14"/>
        <v>0.002082783011704065</v>
      </c>
      <c r="E144" s="27">
        <f t="shared" si="15"/>
        <v>0.00196078431372549</v>
      </c>
      <c r="F144" s="28">
        <f t="shared" si="16"/>
        <v>3.8042998905591583E-05</v>
      </c>
      <c r="G144" s="28">
        <f t="shared" si="17"/>
        <v>4.083888258243265E-06</v>
      </c>
      <c r="H144" s="61">
        <f t="shared" si="12"/>
        <v>7.92353118348425E-08</v>
      </c>
    </row>
    <row r="145" spans="1:8" ht="15.75">
      <c r="A145" s="6">
        <v>38754</v>
      </c>
      <c r="B145" s="1">
        <v>385.1</v>
      </c>
      <c r="C145" s="24">
        <f t="shared" si="13"/>
        <v>0.009261137085221133</v>
      </c>
      <c r="D145" s="24">
        <f t="shared" si="14"/>
        <v>8.576866011125819E-05</v>
      </c>
      <c r="E145" s="27">
        <f t="shared" si="15"/>
        <v>0.00196078431372549</v>
      </c>
      <c r="F145" s="28">
        <f t="shared" si="16"/>
        <v>3.6140848960312006E-05</v>
      </c>
      <c r="G145" s="28">
        <f t="shared" si="17"/>
        <v>1.6817384335540822E-07</v>
      </c>
      <c r="H145" s="61">
        <f t="shared" si="12"/>
        <v>3.0997521906093192E-09</v>
      </c>
    </row>
    <row r="146" spans="1:8" ht="15.75">
      <c r="A146" s="6">
        <v>38751</v>
      </c>
      <c r="B146" s="1">
        <v>381.55</v>
      </c>
      <c r="C146" s="24">
        <f t="shared" si="13"/>
        <v>-0.03727331251867172</v>
      </c>
      <c r="D146" s="24">
        <f t="shared" si="14"/>
        <v>0.0013892998261145699</v>
      </c>
      <c r="E146" s="27">
        <f t="shared" si="15"/>
        <v>0.00196078431372549</v>
      </c>
      <c r="F146" s="28">
        <f t="shared" si="16"/>
        <v>3.4333806512296405E-05</v>
      </c>
      <c r="G146" s="28">
        <f t="shared" si="17"/>
        <v>2.7241173061069995E-06</v>
      </c>
      <c r="H146" s="61">
        <f t="shared" si="12"/>
        <v>4.769995141738468E-08</v>
      </c>
    </row>
    <row r="147" spans="1:8" ht="15.75">
      <c r="A147" s="6">
        <v>38750</v>
      </c>
      <c r="B147" s="1">
        <v>396.04</v>
      </c>
      <c r="C147" s="24">
        <f t="shared" si="13"/>
        <v>-0.014389458879689286</v>
      </c>
      <c r="D147" s="24">
        <f t="shared" si="14"/>
        <v>0.00020705652685026885</v>
      </c>
      <c r="E147" s="27">
        <f t="shared" si="15"/>
        <v>0.00196078431372549</v>
      </c>
      <c r="F147" s="28">
        <f t="shared" si="16"/>
        <v>3.261711618668158E-05</v>
      </c>
      <c r="G147" s="28">
        <f t="shared" si="17"/>
        <v>4.0599318990248795E-07</v>
      </c>
      <c r="H147" s="61">
        <f t="shared" si="12"/>
        <v>6.753586793485974E-09</v>
      </c>
    </row>
    <row r="148" spans="1:8" ht="15.75">
      <c r="A148" s="6">
        <v>38749</v>
      </c>
      <c r="B148" s="1">
        <v>401.78</v>
      </c>
      <c r="C148" s="24">
        <f t="shared" si="13"/>
        <v>-0.07404752502271998</v>
      </c>
      <c r="D148" s="24">
        <f t="shared" si="14"/>
        <v>0.005483035961990342</v>
      </c>
      <c r="E148" s="27">
        <f t="shared" si="15"/>
        <v>0.00196078431372549</v>
      </c>
      <c r="F148" s="28">
        <f t="shared" si="16"/>
        <v>3.09862603773475E-05</v>
      </c>
      <c r="G148" s="28">
        <f t="shared" si="17"/>
        <v>1.0751050905863417E-05</v>
      </c>
      <c r="H148" s="61">
        <f t="shared" si="12"/>
        <v>1.6989877997659277E-07</v>
      </c>
    </row>
    <row r="149" spans="1:8" ht="15.75">
      <c r="A149" s="6">
        <v>38748</v>
      </c>
      <c r="B149" s="1">
        <v>432.66</v>
      </c>
      <c r="C149" s="24">
        <f t="shared" si="13"/>
        <v>0.013589821470898492</v>
      </c>
      <c r="D149" s="24">
        <f t="shared" si="14"/>
        <v>0.00018468324761089367</v>
      </c>
      <c r="E149" s="27">
        <f t="shared" si="15"/>
        <v>0.00196078431372549</v>
      </c>
      <c r="F149" s="28">
        <f t="shared" si="16"/>
        <v>2.9436947358480126E-05</v>
      </c>
      <c r="G149" s="28">
        <f t="shared" si="17"/>
        <v>3.6212401492332094E-07</v>
      </c>
      <c r="H149" s="61">
        <f t="shared" si="12"/>
        <v>5.4365110379150275E-09</v>
      </c>
    </row>
    <row r="150" spans="1:8" ht="15.75">
      <c r="A150" s="6">
        <v>38747</v>
      </c>
      <c r="B150" s="1">
        <v>426.82</v>
      </c>
      <c r="C150" s="24">
        <f t="shared" si="13"/>
        <v>-0.015506349217950454</v>
      </c>
      <c r="D150" s="24">
        <f t="shared" si="14"/>
        <v>0.00024044686606903263</v>
      </c>
      <c r="E150" s="27">
        <f t="shared" si="15"/>
        <v>0.00196078431372549</v>
      </c>
      <c r="F150" s="28">
        <f t="shared" si="16"/>
        <v>2.796509999055612E-05</v>
      </c>
      <c r="G150" s="28">
        <f t="shared" si="17"/>
        <v>4.71464443272613E-07</v>
      </c>
      <c r="H150" s="61">
        <f t="shared" si="12"/>
        <v>6.724120652036353E-09</v>
      </c>
    </row>
    <row r="151" spans="1:8" ht="15.75">
      <c r="A151" s="6">
        <v>38744</v>
      </c>
      <c r="B151" s="1">
        <v>433.49</v>
      </c>
      <c r="C151" s="24">
        <f t="shared" si="13"/>
        <v>-0.0017977325759880925</v>
      </c>
      <c r="D151" s="24">
        <f t="shared" si="14"/>
        <v>3.231842414768783E-06</v>
      </c>
      <c r="E151" s="27">
        <f t="shared" si="15"/>
        <v>0.00196078431372549</v>
      </c>
      <c r="F151" s="28">
        <f t="shared" si="16"/>
        <v>2.6566844991028313E-05</v>
      </c>
      <c r="G151" s="28">
        <f t="shared" si="17"/>
        <v>6.3369459113113384E-09</v>
      </c>
      <c r="H151" s="61">
        <f t="shared" si="12"/>
        <v>8.585985646859289E-11</v>
      </c>
    </row>
    <row r="152" spans="1:8" ht="15.75">
      <c r="A152" s="6">
        <v>38743</v>
      </c>
      <c r="B152" s="1">
        <v>434.27</v>
      </c>
      <c r="C152" s="24">
        <f t="shared" si="13"/>
        <v>0.002928732477273607</v>
      </c>
      <c r="D152" s="24">
        <f t="shared" si="14"/>
        <v>8.577473923437198E-06</v>
      </c>
      <c r="E152" s="27">
        <f t="shared" si="15"/>
        <v>0.00196078431372549</v>
      </c>
      <c r="F152" s="28">
        <f t="shared" si="16"/>
        <v>2.5238502741476895E-05</v>
      </c>
      <c r="G152" s="28">
        <f t="shared" si="17"/>
        <v>1.6818576320465092E-08</v>
      </c>
      <c r="H152" s="61">
        <f t="shared" si="12"/>
        <v>2.164825991316163E-10</v>
      </c>
    </row>
    <row r="153" spans="1:8" ht="15.75">
      <c r="A153" s="6">
        <v>38742</v>
      </c>
      <c r="B153" s="1">
        <v>433</v>
      </c>
      <c r="C153" s="24">
        <f t="shared" si="13"/>
        <v>-0.022899759840037354</v>
      </c>
      <c r="D153" s="24">
        <f t="shared" si="14"/>
        <v>0.0005243990007313877</v>
      </c>
      <c r="E153" s="27">
        <f t="shared" si="15"/>
        <v>0.00196078431372549</v>
      </c>
      <c r="F153" s="28">
        <f t="shared" si="16"/>
        <v>2.397657760440305E-05</v>
      </c>
      <c r="G153" s="28">
        <f t="shared" si="17"/>
        <v>1.0282333347674268E-06</v>
      </c>
      <c r="H153" s="61">
        <f t="shared" si="12"/>
        <v>1.2573293336707528E-08</v>
      </c>
    </row>
    <row r="154" spans="1:8" ht="15.75">
      <c r="A154" s="6">
        <v>38741</v>
      </c>
      <c r="B154" s="1">
        <v>443.03</v>
      </c>
      <c r="C154" s="24">
        <f t="shared" si="13"/>
        <v>0.03568319946571241</v>
      </c>
      <c r="D154" s="24">
        <f t="shared" si="14"/>
        <v>0.0012732907241098186</v>
      </c>
      <c r="E154" s="27">
        <f t="shared" si="15"/>
        <v>0.00196078431372549</v>
      </c>
      <c r="F154" s="28">
        <f t="shared" si="16"/>
        <v>2.2777748724182895E-05</v>
      </c>
      <c r="G154" s="28">
        <f t="shared" si="17"/>
        <v>2.496648478646703E-06</v>
      </c>
      <c r="H154" s="61">
        <f t="shared" si="12"/>
        <v>2.9002696166606336E-08</v>
      </c>
    </row>
    <row r="155" spans="1:8" ht="15.75">
      <c r="A155" s="6">
        <v>38740</v>
      </c>
      <c r="B155" s="1">
        <v>427.5</v>
      </c>
      <c r="C155" s="24">
        <f t="shared" si="13"/>
        <v>0.06784065333978927</v>
      </c>
      <c r="D155" s="24">
        <f t="shared" si="14"/>
        <v>0.004602354245569461</v>
      </c>
      <c r="E155" s="27">
        <f t="shared" si="15"/>
        <v>0.00196078431372549</v>
      </c>
      <c r="F155" s="28">
        <f t="shared" si="16"/>
        <v>2.163886128797375E-05</v>
      </c>
      <c r="G155" s="28">
        <f t="shared" si="17"/>
        <v>9.024224010920511E-06</v>
      </c>
      <c r="H155" s="61">
        <f t="shared" si="12"/>
        <v>9.958970511799464E-08</v>
      </c>
    </row>
    <row r="156" spans="1:8" ht="15.75">
      <c r="A156" s="6">
        <v>38737</v>
      </c>
      <c r="B156" s="1">
        <v>399.46</v>
      </c>
      <c r="C156" s="24">
        <f t="shared" si="13"/>
        <v>-0.08856018614433304</v>
      </c>
      <c r="D156" s="24">
        <f t="shared" si="14"/>
        <v>0.007842906569918918</v>
      </c>
      <c r="E156" s="27">
        <f t="shared" si="15"/>
        <v>0.00196078431372549</v>
      </c>
      <c r="F156" s="28">
        <f t="shared" si="16"/>
        <v>2.055691822357506E-05</v>
      </c>
      <c r="G156" s="28">
        <f t="shared" si="17"/>
        <v>1.5378248176311605E-05</v>
      </c>
      <c r="H156" s="61">
        <f t="shared" si="12"/>
        <v>1.6122598899296277E-07</v>
      </c>
    </row>
    <row r="157" spans="1:8" ht="15.75">
      <c r="A157" s="6">
        <v>38736</v>
      </c>
      <c r="B157" s="1">
        <v>436.45</v>
      </c>
      <c r="C157" s="24">
        <f t="shared" si="13"/>
        <v>-0.0191981933391492</v>
      </c>
      <c r="D157" s="24">
        <f t="shared" si="14"/>
        <v>0.00036857062748735274</v>
      </c>
      <c r="E157" s="27">
        <f t="shared" si="15"/>
        <v>0.00196078431372549</v>
      </c>
      <c r="F157" s="28">
        <f t="shared" si="16"/>
        <v>1.9529072312396308E-05</v>
      </c>
      <c r="G157" s="28">
        <f t="shared" si="17"/>
        <v>7.226875048771622E-07</v>
      </c>
      <c r="H157" s="61">
        <f t="shared" si="12"/>
        <v>7.197842436425794E-09</v>
      </c>
    </row>
    <row r="158" spans="1:8" ht="15.75">
      <c r="A158" s="6">
        <v>38735</v>
      </c>
      <c r="B158" s="1">
        <v>444.91</v>
      </c>
      <c r="C158" s="24">
        <f t="shared" si="13"/>
        <v>-0.04869276145032066</v>
      </c>
      <c r="D158" s="24">
        <f t="shared" si="14"/>
        <v>0.0023709850176578335</v>
      </c>
      <c r="E158" s="27">
        <f t="shared" si="15"/>
        <v>0.00196078431372549</v>
      </c>
      <c r="F158" s="28">
        <f t="shared" si="16"/>
        <v>1.855261869677649E-05</v>
      </c>
      <c r="G158" s="28">
        <f t="shared" si="17"/>
        <v>4.648990230701634E-06</v>
      </c>
      <c r="H158" s="61">
        <f t="shared" si="12"/>
        <v>4.398798096837566E-08</v>
      </c>
    </row>
    <row r="159" spans="1:8" ht="15.75">
      <c r="A159" s="6">
        <v>38734</v>
      </c>
      <c r="B159" s="1">
        <v>467.11</v>
      </c>
      <c r="C159" s="24">
        <f t="shared" si="13"/>
        <v>0.0018428050128031137</v>
      </c>
      <c r="D159" s="24">
        <f t="shared" si="14"/>
        <v>3.395930315212284E-06</v>
      </c>
      <c r="E159" s="27">
        <f t="shared" si="15"/>
        <v>0.00196078431372549</v>
      </c>
      <c r="F159" s="28">
        <f t="shared" si="16"/>
        <v>1.7624987761937665E-05</v>
      </c>
      <c r="G159" s="28">
        <f t="shared" si="17"/>
        <v>6.6586868925731065E-09</v>
      </c>
      <c r="H159" s="61">
        <f t="shared" si="12"/>
        <v>5.985323024600962E-11</v>
      </c>
    </row>
    <row r="160" spans="1:8" ht="15.75">
      <c r="A160" s="6">
        <v>38730</v>
      </c>
      <c r="B160" s="1">
        <v>466.25</v>
      </c>
      <c r="C160" s="24">
        <f t="shared" si="13"/>
        <v>0.005635150628370176</v>
      </c>
      <c r="D160" s="24">
        <f t="shared" si="14"/>
        <v>3.175492260442079E-05</v>
      </c>
      <c r="E160" s="27">
        <f t="shared" si="15"/>
        <v>0.00196078431372549</v>
      </c>
      <c r="F160" s="28">
        <f t="shared" si="16"/>
        <v>1.674373837384078E-05</v>
      </c>
      <c r="G160" s="28">
        <f t="shared" si="17"/>
        <v>6.226455412631528E-08</v>
      </c>
      <c r="H160" s="61">
        <f t="shared" si="12"/>
        <v>5.316961161699844E-10</v>
      </c>
    </row>
    <row r="161" spans="1:8" ht="15.75">
      <c r="A161" s="6">
        <v>38729</v>
      </c>
      <c r="B161" s="1">
        <v>463.63</v>
      </c>
      <c r="C161" s="24">
        <f t="shared" si="13"/>
        <v>-0.017107959541877053</v>
      </c>
      <c r="D161" s="24">
        <f t="shared" si="14"/>
        <v>0.0002926822796865021</v>
      </c>
      <c r="E161" s="27">
        <f t="shared" si="15"/>
        <v>0.00196078431372549</v>
      </c>
      <c r="F161" s="28">
        <f t="shared" si="16"/>
        <v>1.590655145514874E-05</v>
      </c>
      <c r="G161" s="28">
        <f t="shared" si="17"/>
        <v>5.7388682291471E-07</v>
      </c>
      <c r="H161" s="61">
        <f t="shared" si="12"/>
        <v>4.655565741843581E-09</v>
      </c>
    </row>
    <row r="162" spans="1:8" ht="15.75">
      <c r="A162" s="6">
        <v>38728</v>
      </c>
      <c r="B162" s="1">
        <v>471.63</v>
      </c>
      <c r="C162" s="24">
        <f t="shared" si="13"/>
        <v>0.00397285388543625</v>
      </c>
      <c r="D162" s="24">
        <f t="shared" si="14"/>
        <v>1.5783567995025906E-05</v>
      </c>
      <c r="E162" s="27">
        <f t="shared" si="15"/>
        <v>0.00196078431372549</v>
      </c>
      <c r="F162" s="28">
        <f t="shared" si="16"/>
        <v>1.5111223882391302E-05</v>
      </c>
      <c r="G162" s="28">
        <f t="shared" si="17"/>
        <v>3.094817253926648E-08</v>
      </c>
      <c r="H162" s="61">
        <f t="shared" si="12"/>
        <v>2.3850902963578246E-10</v>
      </c>
    </row>
    <row r="163" spans="1:8" ht="15.75">
      <c r="A163" s="6">
        <v>38727</v>
      </c>
      <c r="B163" s="1">
        <v>469.76</v>
      </c>
      <c r="C163" s="24">
        <f t="shared" si="13"/>
        <v>0.006106824009204866</v>
      </c>
      <c r="D163" s="24">
        <f t="shared" si="14"/>
        <v>3.7293299479401E-05</v>
      </c>
      <c r="E163" s="27">
        <f t="shared" si="15"/>
        <v>0.00196078431372549</v>
      </c>
      <c r="F163" s="28">
        <f t="shared" si="16"/>
        <v>1.4355662688271737E-05</v>
      </c>
      <c r="G163" s="28">
        <f t="shared" si="17"/>
        <v>7.312411662627647E-08</v>
      </c>
      <c r="H163" s="61">
        <f t="shared" si="12"/>
        <v>5.353700278589807E-10</v>
      </c>
    </row>
    <row r="164" spans="1:8" ht="15.75">
      <c r="A164" s="6">
        <v>38726</v>
      </c>
      <c r="B164" s="1">
        <v>466.9</v>
      </c>
      <c r="C164" s="24">
        <f t="shared" si="13"/>
        <v>0.0026593478827888683</v>
      </c>
      <c r="D164" s="24">
        <f t="shared" si="14"/>
        <v>7.072131161693636E-06</v>
      </c>
      <c r="E164" s="27">
        <f t="shared" si="15"/>
        <v>0.00196078431372549</v>
      </c>
      <c r="F164" s="28">
        <f t="shared" si="16"/>
        <v>1.363787955385815E-05</v>
      </c>
      <c r="G164" s="28">
        <f t="shared" si="17"/>
        <v>1.3866923846458111E-08</v>
      </c>
      <c r="H164" s="61">
        <f t="shared" si="12"/>
        <v>9.644887297226473E-11</v>
      </c>
    </row>
    <row r="165" spans="1:8" ht="15.75">
      <c r="A165" s="6">
        <v>38723</v>
      </c>
      <c r="B165" s="1">
        <v>465.66</v>
      </c>
      <c r="C165" s="24">
        <f t="shared" si="13"/>
        <v>0.03145640535738284</v>
      </c>
      <c r="D165" s="24">
        <f t="shared" si="14"/>
        <v>0.0009895054380079837</v>
      </c>
      <c r="E165" s="27">
        <f t="shared" si="15"/>
        <v>0.00196078431372549</v>
      </c>
      <c r="F165" s="28">
        <f t="shared" si="16"/>
        <v>1.2955985576165243E-05</v>
      </c>
      <c r="G165" s="28">
        <f t="shared" si="17"/>
        <v>1.940206741192125E-06</v>
      </c>
      <c r="H165" s="61">
        <f t="shared" si="12"/>
        <v>1.2820018182368509E-08</v>
      </c>
    </row>
    <row r="166" spans="1:8" ht="15.75">
      <c r="A166" s="6">
        <v>38722</v>
      </c>
      <c r="B166" s="1">
        <v>451.24</v>
      </c>
      <c r="C166" s="24">
        <f t="shared" si="13"/>
        <v>0.013385886111694525</v>
      </c>
      <c r="D166" s="24">
        <f t="shared" si="14"/>
        <v>0.00017918194699525637</v>
      </c>
      <c r="E166" s="27">
        <f t="shared" si="15"/>
        <v>0.00196078431372549</v>
      </c>
      <c r="F166" s="28">
        <f t="shared" si="16"/>
        <v>1.230818629735698E-05</v>
      </c>
      <c r="G166" s="28">
        <f t="shared" si="17"/>
        <v>3.5133715097109093E-07</v>
      </c>
      <c r="H166" s="61">
        <f t="shared" si="12"/>
        <v>2.205404784740759E-09</v>
      </c>
    </row>
    <row r="167" spans="1:8" ht="15.75">
      <c r="A167" s="6">
        <v>38721</v>
      </c>
      <c r="B167" s="1">
        <v>445.24</v>
      </c>
      <c r="C167" s="24">
        <f t="shared" si="13"/>
        <v>0.022738835635589684</v>
      </c>
      <c r="D167" s="24">
        <f t="shared" si="14"/>
        <v>0.0005170546460623633</v>
      </c>
      <c r="E167" s="27">
        <f t="shared" si="15"/>
        <v>0.00196078431372549</v>
      </c>
      <c r="F167" s="28">
        <f t="shared" si="16"/>
        <v>1.169277698248913E-05</v>
      </c>
      <c r="G167" s="28">
        <f t="shared" si="17"/>
        <v>1.0138326393379673E-06</v>
      </c>
      <c r="H167" s="61">
        <f t="shared" si="12"/>
        <v>6.045804664167066E-09</v>
      </c>
    </row>
    <row r="168" spans="1:8" ht="15.75">
      <c r="A168" s="6">
        <v>38720</v>
      </c>
      <c r="B168" s="1">
        <v>435.23</v>
      </c>
      <c r="C168" s="24">
        <f t="shared" si="13"/>
        <v>0.04793351307143606</v>
      </c>
      <c r="D168" s="24">
        <f t="shared" si="14"/>
        <v>0.0022976216753695317</v>
      </c>
      <c r="E168" s="27">
        <f t="shared" si="15"/>
        <v>0.00196078431372549</v>
      </c>
      <c r="F168" s="28">
        <f t="shared" si="16"/>
        <v>1.1108138133364674E-05</v>
      </c>
      <c r="G168" s="28">
        <f t="shared" si="17"/>
        <v>4.505140539940258E-06</v>
      </c>
      <c r="H168" s="61">
        <f t="shared" si="12"/>
        <v>2.5522298948217525E-08</v>
      </c>
    </row>
    <row r="169" spans="1:8" ht="15.75">
      <c r="A169" s="6">
        <v>38716</v>
      </c>
      <c r="B169" s="1">
        <v>414.86</v>
      </c>
      <c r="C169" s="24">
        <f t="shared" si="13"/>
        <v>-0.012670676456227789</v>
      </c>
      <c r="D169" s="24">
        <f t="shared" si="14"/>
        <v>0.0001605460418584052</v>
      </c>
      <c r="E169" s="27">
        <f t="shared" si="15"/>
        <v>0.00196078431372549</v>
      </c>
      <c r="F169" s="28">
        <f t="shared" si="16"/>
        <v>1.055273122669644E-05</v>
      </c>
      <c r="G169" s="28">
        <f t="shared" si="17"/>
        <v>3.147961605066768E-07</v>
      </c>
      <c r="H169" s="61">
        <f t="shared" si="12"/>
        <v>1.6941992292417062E-09</v>
      </c>
    </row>
    <row r="170" spans="1:8" ht="15.75">
      <c r="A170" s="6">
        <v>38715</v>
      </c>
      <c r="B170" s="1">
        <v>420.15</v>
      </c>
      <c r="C170" s="24">
        <f t="shared" si="13"/>
        <v>-0.015445963876019144</v>
      </c>
      <c r="D170" s="24">
        <f t="shared" si="14"/>
        <v>0.00023857780005928834</v>
      </c>
      <c r="E170" s="27">
        <f t="shared" si="15"/>
        <v>0.00196078431372549</v>
      </c>
      <c r="F170" s="28">
        <f t="shared" si="16"/>
        <v>1.0025094665361617E-05</v>
      </c>
      <c r="G170" s="28">
        <f t="shared" si="17"/>
        <v>4.677996079593889E-07</v>
      </c>
      <c r="H170" s="61">
        <f t="shared" si="12"/>
        <v>2.3917650306480822E-09</v>
      </c>
    </row>
    <row r="171" spans="1:8" ht="15.75">
      <c r="A171" s="6">
        <v>38714</v>
      </c>
      <c r="B171" s="1">
        <v>426.69</v>
      </c>
      <c r="C171" s="24">
        <f t="shared" si="13"/>
        <v>0.004816003106403677</v>
      </c>
      <c r="D171" s="24">
        <f t="shared" si="14"/>
        <v>2.3193885920889864E-05</v>
      </c>
      <c r="E171" s="27">
        <f t="shared" si="15"/>
        <v>0.00196078431372549</v>
      </c>
      <c r="F171" s="28">
        <f t="shared" si="16"/>
        <v>9.523839932093536E-06</v>
      </c>
      <c r="G171" s="28">
        <f t="shared" si="17"/>
        <v>4.547820768801934E-08</v>
      </c>
      <c r="H171" s="61">
        <f t="shared" si="12"/>
        <v>2.2089485691379295E-10</v>
      </c>
    </row>
    <row r="172" spans="1:8" ht="15.75">
      <c r="A172" s="6">
        <v>38713</v>
      </c>
      <c r="B172" s="1">
        <v>424.64</v>
      </c>
      <c r="C172" s="24">
        <f t="shared" si="13"/>
        <v>-0.014703912776447312</v>
      </c>
      <c r="D172" s="24">
        <f t="shared" si="14"/>
        <v>0.0002162050509373705</v>
      </c>
      <c r="E172" s="27">
        <f t="shared" si="15"/>
        <v>0.00196078431372549</v>
      </c>
      <c r="F172" s="28">
        <f t="shared" si="16"/>
        <v>9.047647935488859E-06</v>
      </c>
      <c r="G172" s="28">
        <f t="shared" si="17"/>
        <v>4.2393147242621666E-07</v>
      </c>
      <c r="H172" s="61">
        <f t="shared" si="12"/>
        <v>1.9561471827557638E-09</v>
      </c>
    </row>
    <row r="173" spans="1:8" ht="15.75">
      <c r="A173" s="6">
        <v>38709</v>
      </c>
      <c r="B173" s="1">
        <v>430.93</v>
      </c>
      <c r="C173" s="24">
        <f t="shared" si="13"/>
        <v>-0.002572512629983438</v>
      </c>
      <c r="D173" s="24">
        <f t="shared" si="14"/>
        <v>6.617821231424306E-06</v>
      </c>
      <c r="E173" s="27">
        <f t="shared" si="15"/>
        <v>0.00196078431372549</v>
      </c>
      <c r="F173" s="28">
        <f t="shared" si="16"/>
        <v>8.595265538714415E-06</v>
      </c>
      <c r="G173" s="28">
        <f t="shared" si="17"/>
        <v>1.2976120061616285E-08</v>
      </c>
      <c r="H173" s="61">
        <f t="shared" si="12"/>
        <v>5.688193077183393E-11</v>
      </c>
    </row>
    <row r="174" spans="1:8" ht="15.75">
      <c r="A174" s="6">
        <v>38708</v>
      </c>
      <c r="B174" s="1">
        <v>432.04</v>
      </c>
      <c r="C174" s="24">
        <f t="shared" si="13"/>
        <v>0.013304482278393745</v>
      </c>
      <c r="D174" s="24">
        <f t="shared" si="14"/>
        <v>0.0001770092486960932</v>
      </c>
      <c r="E174" s="27">
        <f t="shared" si="15"/>
        <v>0.00196078431372549</v>
      </c>
      <c r="F174" s="28">
        <f t="shared" si="16"/>
        <v>8.165502261778694E-06</v>
      </c>
      <c r="G174" s="28">
        <f t="shared" si="17"/>
        <v>3.4707695822763374E-07</v>
      </c>
      <c r="H174" s="61">
        <f t="shared" si="12"/>
        <v>1.4453694205836963E-09</v>
      </c>
    </row>
    <row r="175" spans="1:8" ht="15.75">
      <c r="A175" s="6">
        <v>38707</v>
      </c>
      <c r="B175" s="1">
        <v>426.33</v>
      </c>
      <c r="C175" s="24">
        <f t="shared" si="13"/>
        <v>-0.007966680377702491</v>
      </c>
      <c r="D175" s="24">
        <f t="shared" si="14"/>
        <v>6.34679962404699E-05</v>
      </c>
      <c r="E175" s="27">
        <f t="shared" si="15"/>
        <v>0.00196078431372549</v>
      </c>
      <c r="F175" s="28">
        <f t="shared" si="16"/>
        <v>7.757227148689759E-06</v>
      </c>
      <c r="G175" s="28">
        <f t="shared" si="17"/>
        <v>1.2444705145190177E-07</v>
      </c>
      <c r="H175" s="61">
        <f t="shared" si="12"/>
        <v>4.923356635095127E-10</v>
      </c>
    </row>
    <row r="176" spans="1:8" ht="15.75">
      <c r="A176" s="6">
        <v>38706</v>
      </c>
      <c r="B176" s="1">
        <v>429.74</v>
      </c>
      <c r="C176" s="24">
        <f t="shared" si="13"/>
        <v>0.012032825380426479</v>
      </c>
      <c r="D176" s="24">
        <f t="shared" si="14"/>
        <v>0.00014478888663583563</v>
      </c>
      <c r="E176" s="27">
        <f t="shared" si="15"/>
        <v>0.00196078431372549</v>
      </c>
      <c r="F176" s="28">
        <f t="shared" si="16"/>
        <v>7.3693657912552705E-06</v>
      </c>
      <c r="G176" s="28">
        <f t="shared" si="17"/>
        <v>2.8389977771732476E-07</v>
      </c>
      <c r="H176" s="61">
        <f t="shared" si="12"/>
        <v>1.0670022681280645E-09</v>
      </c>
    </row>
    <row r="177" spans="1:8" ht="15.75">
      <c r="A177" s="6">
        <v>38705</v>
      </c>
      <c r="B177" s="1">
        <v>424.6</v>
      </c>
      <c r="C177" s="24">
        <f t="shared" si="13"/>
        <v>-0.012986435798201358</v>
      </c>
      <c r="D177" s="24">
        <f t="shared" si="14"/>
        <v>0.00016864751474080577</v>
      </c>
      <c r="E177" s="27">
        <f t="shared" si="15"/>
        <v>0.00196078431372549</v>
      </c>
      <c r="F177" s="28">
        <f t="shared" si="16"/>
        <v>7.0008975016925065E-06</v>
      </c>
      <c r="G177" s="28">
        <f t="shared" si="17"/>
        <v>3.3068140145256033E-07</v>
      </c>
      <c r="H177" s="61">
        <f t="shared" si="12"/>
        <v>1.1806839646155573E-09</v>
      </c>
    </row>
    <row r="178" spans="1:8" ht="15.75">
      <c r="A178" s="6">
        <v>38702</v>
      </c>
      <c r="B178" s="1">
        <v>430.15</v>
      </c>
      <c r="C178" s="24">
        <f t="shared" si="13"/>
        <v>0.01782620207686578</v>
      </c>
      <c r="D178" s="24">
        <f t="shared" si="14"/>
        <v>0.0003177734804852539</v>
      </c>
      <c r="E178" s="27">
        <f t="shared" si="15"/>
        <v>0.00196078431372549</v>
      </c>
      <c r="F178" s="28">
        <f t="shared" si="16"/>
        <v>6.650852626607881E-06</v>
      </c>
      <c r="G178" s="28">
        <f t="shared" si="17"/>
        <v>6.23085255853439E-07</v>
      </c>
      <c r="H178" s="61">
        <f t="shared" si="12"/>
        <v>2.113464587351679E-09</v>
      </c>
    </row>
    <row r="179" spans="1:8" ht="15.75">
      <c r="A179" s="6">
        <v>38701</v>
      </c>
      <c r="B179" s="1">
        <v>422.55</v>
      </c>
      <c r="C179" s="24">
        <f t="shared" si="13"/>
        <v>0.008532333019259063</v>
      </c>
      <c r="D179" s="24">
        <f t="shared" si="14"/>
        <v>7.280070675153847E-05</v>
      </c>
      <c r="E179" s="27">
        <f t="shared" si="15"/>
        <v>0.00196078431372549</v>
      </c>
      <c r="F179" s="28">
        <f t="shared" si="16"/>
        <v>6.318309995277486E-06</v>
      </c>
      <c r="G179" s="28">
        <f t="shared" si="17"/>
        <v>1.4274648382654603E-07</v>
      </c>
      <c r="H179" s="61">
        <f t="shared" si="12"/>
        <v>4.599774331315107E-10</v>
      </c>
    </row>
    <row r="180" spans="1:8" ht="15.75">
      <c r="A180" s="6">
        <v>38700</v>
      </c>
      <c r="B180" s="1">
        <v>418.96</v>
      </c>
      <c r="C180" s="24">
        <f t="shared" si="13"/>
        <v>0.003514858062986452</v>
      </c>
      <c r="D180" s="24">
        <f t="shared" si="14"/>
        <v>1.2354227202940874E-05</v>
      </c>
      <c r="E180" s="27">
        <f t="shared" si="15"/>
        <v>0.00196078431372549</v>
      </c>
      <c r="F180" s="28">
        <f t="shared" si="16"/>
        <v>6.0023944955136115E-06</v>
      </c>
      <c r="G180" s="28">
        <f t="shared" si="17"/>
        <v>2.4223974907727203E-08</v>
      </c>
      <c r="H180" s="61">
        <f t="shared" si="12"/>
        <v>7.415494535925682E-11</v>
      </c>
    </row>
    <row r="181" spans="1:8" ht="15.75">
      <c r="A181" s="6">
        <v>38699</v>
      </c>
      <c r="B181" s="1">
        <v>417.49</v>
      </c>
      <c r="C181" s="24">
        <f t="shared" si="13"/>
        <v>0.011757755016079206</v>
      </c>
      <c r="D181" s="24">
        <f t="shared" si="14"/>
        <v>0.00013824480301813572</v>
      </c>
      <c r="E181" s="27">
        <f t="shared" si="15"/>
        <v>0.00196078431372549</v>
      </c>
      <c r="F181" s="28">
        <f t="shared" si="16"/>
        <v>5.702274770737931E-06</v>
      </c>
      <c r="G181" s="28">
        <f t="shared" si="17"/>
        <v>2.7106824121203085E-07</v>
      </c>
      <c r="H181" s="61">
        <f t="shared" si="12"/>
        <v>7.883098524359503E-10</v>
      </c>
    </row>
    <row r="182" spans="1:8" ht="15.75">
      <c r="A182" s="6">
        <v>38698</v>
      </c>
      <c r="B182" s="1">
        <v>412.61</v>
      </c>
      <c r="C182" s="24">
        <f t="shared" si="13"/>
        <v>0.008298802814695064</v>
      </c>
      <c r="D182" s="24">
        <f t="shared" si="14"/>
        <v>6.887012815719072E-05</v>
      </c>
      <c r="E182" s="27">
        <f t="shared" si="15"/>
        <v>0.00196078431372549</v>
      </c>
      <c r="F182" s="28">
        <f t="shared" si="16"/>
        <v>5.4171610322010345E-06</v>
      </c>
      <c r="G182" s="28">
        <f t="shared" si="17"/>
        <v>1.3503946697488377E-07</v>
      </c>
      <c r="H182" s="61">
        <f t="shared" si="12"/>
        <v>3.730805745358248E-10</v>
      </c>
    </row>
    <row r="183" spans="1:8" ht="15.75">
      <c r="A183" s="6">
        <v>38695</v>
      </c>
      <c r="B183" s="1">
        <v>409.2</v>
      </c>
      <c r="C183" s="24">
        <f t="shared" si="13"/>
        <v>-0.00353723610872984</v>
      </c>
      <c r="D183" s="24">
        <f t="shared" si="14"/>
        <v>1.251203928890222E-05</v>
      </c>
      <c r="E183" s="27">
        <f t="shared" si="15"/>
        <v>0.00196078431372549</v>
      </c>
      <c r="F183" s="28">
        <f t="shared" si="16"/>
        <v>5.146302980590983E-06</v>
      </c>
      <c r="G183" s="28">
        <f t="shared" si="17"/>
        <v>2.453341037039651E-08</v>
      </c>
      <c r="H183" s="61">
        <f t="shared" si="12"/>
        <v>6.439074508574897E-11</v>
      </c>
    </row>
    <row r="184" spans="1:8" ht="15.75">
      <c r="A184" s="6">
        <v>38694</v>
      </c>
      <c r="B184" s="1">
        <v>410.65</v>
      </c>
      <c r="C184" s="24">
        <f t="shared" si="13"/>
        <v>0.01578198598557761</v>
      </c>
      <c r="D184" s="24">
        <f t="shared" si="14"/>
        <v>0.0002490710816489681</v>
      </c>
      <c r="E184" s="27">
        <f t="shared" si="15"/>
        <v>0.00196078431372549</v>
      </c>
      <c r="F184" s="28">
        <f t="shared" si="16"/>
        <v>4.8889878315614335E-06</v>
      </c>
      <c r="G184" s="28">
        <f t="shared" si="17"/>
        <v>4.883746698999374E-07</v>
      </c>
      <c r="H184" s="61">
        <f t="shared" si="12"/>
        <v>1.2177054873756493E-09</v>
      </c>
    </row>
    <row r="185" spans="1:8" ht="15.75">
      <c r="A185" s="6">
        <v>38693</v>
      </c>
      <c r="B185" s="1">
        <v>404.22</v>
      </c>
      <c r="C185" s="24">
        <f t="shared" si="13"/>
        <v>-0.0007913349243260184</v>
      </c>
      <c r="D185" s="24">
        <f t="shared" si="14"/>
        <v>6.262109624580652E-07</v>
      </c>
      <c r="E185" s="27">
        <f t="shared" si="15"/>
        <v>0.00196078431372549</v>
      </c>
      <c r="F185" s="28">
        <f t="shared" si="16"/>
        <v>4.644538439983362E-06</v>
      </c>
      <c r="G185" s="28">
        <f t="shared" si="17"/>
        <v>1.2278646322707161E-09</v>
      </c>
      <c r="H185" s="61">
        <f t="shared" si="12"/>
        <v>2.9084608866754617E-12</v>
      </c>
    </row>
    <row r="186" spans="1:8" ht="15.75">
      <c r="A186" s="6">
        <v>38692</v>
      </c>
      <c r="B186" s="1">
        <v>404.54</v>
      </c>
      <c r="C186" s="24">
        <f t="shared" si="13"/>
        <v>-0.003233014082235196</v>
      </c>
      <c r="D186" s="24">
        <f t="shared" si="14"/>
        <v>1.0452380055931085E-05</v>
      </c>
      <c r="E186" s="27">
        <f t="shared" si="15"/>
        <v>0.00196078431372549</v>
      </c>
      <c r="F186" s="28">
        <f t="shared" si="16"/>
        <v>4.412311517984193E-06</v>
      </c>
      <c r="G186" s="28">
        <f t="shared" si="17"/>
        <v>2.0494862854766833E-08</v>
      </c>
      <c r="H186" s="61">
        <f t="shared" si="12"/>
        <v>4.611915691113299E-11</v>
      </c>
    </row>
    <row r="187" spans="1:8" ht="15.75">
      <c r="A187" s="6">
        <v>38691</v>
      </c>
      <c r="B187" s="1">
        <v>405.85</v>
      </c>
      <c r="C187" s="24">
        <f t="shared" si="13"/>
        <v>-0.028779838295944854</v>
      </c>
      <c r="D187" s="24">
        <f t="shared" si="14"/>
        <v>0.000828279092340734</v>
      </c>
      <c r="E187" s="27">
        <f t="shared" si="15"/>
        <v>0.00196078431372549</v>
      </c>
      <c r="F187" s="28">
        <f t="shared" si="16"/>
        <v>4.191695942084984E-06</v>
      </c>
      <c r="G187" s="28">
        <f t="shared" si="17"/>
        <v>1.6240766516484981E-06</v>
      </c>
      <c r="H187" s="61">
        <f t="shared" si="12"/>
        <v>3.471894110278488E-09</v>
      </c>
    </row>
    <row r="188" spans="1:8" ht="15.75">
      <c r="A188" s="6">
        <v>38688</v>
      </c>
      <c r="B188" s="1">
        <v>417.7</v>
      </c>
      <c r="C188" s="24">
        <f t="shared" si="13"/>
        <v>0.008680129999533152</v>
      </c>
      <c r="D188" s="24">
        <f t="shared" si="14"/>
        <v>7.534465680879541E-05</v>
      </c>
      <c r="E188" s="27">
        <f t="shared" si="15"/>
        <v>0.00196078431372549</v>
      </c>
      <c r="F188" s="28">
        <f t="shared" si="16"/>
        <v>3.982111144980734E-06</v>
      </c>
      <c r="G188" s="28">
        <f t="shared" si="17"/>
        <v>1.4773462119371648E-07</v>
      </c>
      <c r="H188" s="61">
        <f t="shared" si="12"/>
        <v>3.0003079759305273E-10</v>
      </c>
    </row>
    <row r="189" spans="1:8" ht="15.75">
      <c r="A189" s="6">
        <v>38687</v>
      </c>
      <c r="B189" s="1">
        <v>414.09</v>
      </c>
      <c r="C189" s="24">
        <f t="shared" si="13"/>
        <v>0.022418521314296082</v>
      </c>
      <c r="D189" s="24">
        <f t="shared" si="14"/>
        <v>0.0005025900979195477</v>
      </c>
      <c r="E189" s="27">
        <f t="shared" si="15"/>
        <v>0.00196078431372549</v>
      </c>
      <c r="F189" s="28">
        <f t="shared" si="16"/>
        <v>3.7830055877316968E-06</v>
      </c>
      <c r="G189" s="28">
        <f t="shared" si="17"/>
        <v>9.854707802344073E-07</v>
      </c>
      <c r="H189" s="61">
        <f t="shared" si="12"/>
        <v>1.9013011487682697E-09</v>
      </c>
    </row>
    <row r="190" spans="1:8" ht="15.75">
      <c r="A190" s="6">
        <v>38686</v>
      </c>
      <c r="B190" s="1">
        <v>404.91</v>
      </c>
      <c r="C190" s="24">
        <f t="shared" si="13"/>
        <v>0.0033892048027683594</v>
      </c>
      <c r="D190" s="24">
        <f t="shared" si="14"/>
        <v>1.1486709195108115E-05</v>
      </c>
      <c r="E190" s="27">
        <f t="shared" si="15"/>
        <v>0.00196078431372549</v>
      </c>
      <c r="F190" s="28">
        <f t="shared" si="16"/>
        <v>3.593855308345112E-06</v>
      </c>
      <c r="G190" s="28">
        <f t="shared" si="17"/>
        <v>2.2522959206094342E-08</v>
      </c>
      <c r="H190" s="61">
        <f t="shared" si="12"/>
        <v>4.12815708162559E-11</v>
      </c>
    </row>
    <row r="191" spans="1:8" ht="15.75">
      <c r="A191" s="6">
        <v>38685</v>
      </c>
      <c r="B191" s="1">
        <v>403.54</v>
      </c>
      <c r="C191" s="24">
        <f t="shared" si="13"/>
        <v>-0.04823067208864705</v>
      </c>
      <c r="D191" s="24">
        <f t="shared" si="14"/>
        <v>0.0023261977301225977</v>
      </c>
      <c r="E191" s="27">
        <f t="shared" si="15"/>
        <v>0.00196078431372549</v>
      </c>
      <c r="F191" s="28">
        <f t="shared" si="16"/>
        <v>3.414162542927856E-06</v>
      </c>
      <c r="G191" s="28">
        <f t="shared" si="17"/>
        <v>4.5611720198482305E-06</v>
      </c>
      <c r="H191" s="61">
        <f t="shared" si="12"/>
        <v>7.942017157628374E-09</v>
      </c>
    </row>
    <row r="192" spans="1:8" ht="15.75">
      <c r="A192" s="6">
        <v>38684</v>
      </c>
      <c r="B192" s="1">
        <v>423.48</v>
      </c>
      <c r="C192" s="24">
        <f t="shared" si="13"/>
        <v>-0.012064458031350688</v>
      </c>
      <c r="D192" s="24">
        <f t="shared" si="14"/>
        <v>0.0001455511475902221</v>
      </c>
      <c r="E192" s="27">
        <f t="shared" si="15"/>
        <v>0.00196078431372549</v>
      </c>
      <c r="F192" s="28">
        <f t="shared" si="16"/>
        <v>3.243454415781463E-06</v>
      </c>
      <c r="G192" s="28">
        <f t="shared" si="17"/>
        <v>2.853944070396512E-07</v>
      </c>
      <c r="H192" s="61">
        <f t="shared" si="12"/>
        <v>4.720885123735654E-10</v>
      </c>
    </row>
    <row r="193" spans="1:8" ht="15.75">
      <c r="A193" s="6">
        <v>38681</v>
      </c>
      <c r="B193" s="1">
        <v>428.62</v>
      </c>
      <c r="C193" s="24">
        <f t="shared" si="13"/>
        <v>0.013529590509806889</v>
      </c>
      <c r="D193" s="24">
        <f t="shared" si="14"/>
        <v>0.00018304981936305664</v>
      </c>
      <c r="E193" s="27">
        <f t="shared" si="15"/>
        <v>0.00196078431372549</v>
      </c>
      <c r="F193" s="28">
        <f t="shared" si="16"/>
        <v>3.0812816949923896E-06</v>
      </c>
      <c r="G193" s="28">
        <f t="shared" si="17"/>
        <v>3.5892121443736594E-07</v>
      </c>
      <c r="H193" s="61">
        <f t="shared" si="12"/>
        <v>5.640280576750499E-10</v>
      </c>
    </row>
    <row r="194" spans="1:8" ht="15.75">
      <c r="A194" s="6">
        <v>38679</v>
      </c>
      <c r="B194" s="1">
        <v>422.86</v>
      </c>
      <c r="C194" s="24">
        <f t="shared" si="13"/>
        <v>0.0152267247955494</v>
      </c>
      <c r="D194" s="24">
        <f t="shared" si="14"/>
        <v>0.0002318531479993989</v>
      </c>
      <c r="E194" s="27">
        <f t="shared" si="15"/>
        <v>0.00196078431372549</v>
      </c>
      <c r="F194" s="28">
        <f t="shared" si="16"/>
        <v>2.92721761024277E-06</v>
      </c>
      <c r="G194" s="28">
        <f t="shared" si="17"/>
        <v>4.5461401568509584E-07</v>
      </c>
      <c r="H194" s="61">
        <f t="shared" si="12"/>
        <v>6.786846178140636E-10</v>
      </c>
    </row>
    <row r="195" spans="1:8" ht="15.75">
      <c r="A195" s="6">
        <v>38678</v>
      </c>
      <c r="B195" s="1">
        <v>416.47</v>
      </c>
      <c r="C195" s="24">
        <f t="shared" si="13"/>
        <v>0.017219465704336957</v>
      </c>
      <c r="D195" s="24">
        <f t="shared" si="14"/>
        <v>0.00029650999914283664</v>
      </c>
      <c r="E195" s="27">
        <f t="shared" si="15"/>
        <v>0.00196078431372549</v>
      </c>
      <c r="F195" s="28">
        <f t="shared" si="16"/>
        <v>2.7808567297306315E-06</v>
      </c>
      <c r="G195" s="28">
        <f t="shared" si="17"/>
        <v>5.813921551820326E-07</v>
      </c>
      <c r="H195" s="61">
        <f t="shared" si="12"/>
        <v>8.245518265487811E-10</v>
      </c>
    </row>
    <row r="196" spans="1:8" ht="15.75">
      <c r="A196" s="6">
        <v>38677</v>
      </c>
      <c r="B196" s="1">
        <v>409.36</v>
      </c>
      <c r="C196" s="24">
        <f t="shared" si="13"/>
        <v>0.022605555153139105</v>
      </c>
      <c r="D196" s="24">
        <f t="shared" si="14"/>
        <v>0.000511011123781614</v>
      </c>
      <c r="E196" s="27">
        <f t="shared" si="15"/>
        <v>0.00196078431372549</v>
      </c>
      <c r="F196" s="28">
        <f t="shared" si="16"/>
        <v>2.6418138932441E-06</v>
      </c>
      <c r="G196" s="28">
        <f t="shared" si="17"/>
        <v>1.0019825956502235E-06</v>
      </c>
      <c r="H196" s="61">
        <f t="shared" si="12"/>
        <v>1.3499962864085482E-09</v>
      </c>
    </row>
    <row r="197" spans="1:8" ht="15.75">
      <c r="A197" s="6">
        <v>38674</v>
      </c>
      <c r="B197" s="1">
        <v>400.21</v>
      </c>
      <c r="C197" s="24">
        <f t="shared" si="13"/>
        <v>-0.008063154950818207</v>
      </c>
      <c r="D197" s="24">
        <f t="shared" si="14"/>
        <v>6.501446776090416E-05</v>
      </c>
      <c r="E197" s="27">
        <f t="shared" si="15"/>
        <v>0.00196078431372549</v>
      </c>
      <c r="F197" s="28">
        <f t="shared" si="16"/>
        <v>2.5097231985818947E-06</v>
      </c>
      <c r="G197" s="28">
        <f t="shared" si="17"/>
        <v>1.2747934855079246E-07</v>
      </c>
      <c r="H197" s="61">
        <f aca="true" t="shared" si="18" ref="H197:H260">F197*D197</f>
        <v>1.6316831798299584E-10</v>
      </c>
    </row>
    <row r="198" spans="1:8" ht="15.75">
      <c r="A198" s="6">
        <v>38673</v>
      </c>
      <c r="B198" s="1">
        <v>403.45</v>
      </c>
      <c r="C198" s="24">
        <f aca="true" t="shared" si="19" ref="C198:C261">LN(B198/B199)</f>
        <v>0.013223745591061724</v>
      </c>
      <c r="D198" s="24">
        <f aca="true" t="shared" si="20" ref="D198:D261">C198^2</f>
        <v>0.00017486744745712438</v>
      </c>
      <c r="E198" s="27">
        <f aca="true" t="shared" si="21" ref="E198:E261">1/510</f>
        <v>0.00196078431372549</v>
      </c>
      <c r="F198" s="28">
        <f aca="true" t="shared" si="22" ref="F198:F261">F197*$F$1</f>
        <v>2.3842370386527997E-06</v>
      </c>
      <c r="G198" s="28">
        <f aca="true" t="shared" si="23" ref="G198:G261">E198*D198</f>
        <v>3.428773479551458E-07</v>
      </c>
      <c r="H198" s="61">
        <f t="shared" si="18"/>
        <v>4.1692544508194827E-10</v>
      </c>
    </row>
    <row r="199" spans="1:8" ht="15.75">
      <c r="A199" s="6">
        <v>38672</v>
      </c>
      <c r="B199" s="1">
        <v>398.15</v>
      </c>
      <c r="C199" s="24">
        <f t="shared" si="19"/>
        <v>0.013528242223142925</v>
      </c>
      <c r="D199" s="24">
        <f t="shared" si="20"/>
        <v>0.00018301333764802704</v>
      </c>
      <c r="E199" s="27">
        <f t="shared" si="21"/>
        <v>0.00196078431372549</v>
      </c>
      <c r="F199" s="28">
        <f t="shared" si="22"/>
        <v>2.2650251867201597E-06</v>
      </c>
      <c r="G199" s="28">
        <f t="shared" si="23"/>
        <v>3.588496816627981E-07</v>
      </c>
      <c r="H199" s="61">
        <f t="shared" si="18"/>
        <v>4.145298192785021E-10</v>
      </c>
    </row>
    <row r="200" spans="1:8" ht="15.75">
      <c r="A200" s="6">
        <v>38671</v>
      </c>
      <c r="B200" s="1">
        <v>392.8</v>
      </c>
      <c r="C200" s="24">
        <f t="shared" si="19"/>
        <v>-0.010560134600939144</v>
      </c>
      <c r="D200" s="24">
        <f t="shared" si="20"/>
        <v>0.00011151644278995215</v>
      </c>
      <c r="E200" s="27">
        <f t="shared" si="21"/>
        <v>0.00196078431372549</v>
      </c>
      <c r="F200" s="28">
        <f t="shared" si="22"/>
        <v>2.1517739273841517E-06</v>
      </c>
      <c r="G200" s="28">
        <f t="shared" si="23"/>
        <v>2.186596917450042E-07</v>
      </c>
      <c r="H200" s="61">
        <f t="shared" si="18"/>
        <v>2.399581740700454E-10</v>
      </c>
    </row>
    <row r="201" spans="1:8" ht="15.75">
      <c r="A201" s="6">
        <v>38670</v>
      </c>
      <c r="B201" s="1">
        <v>396.97</v>
      </c>
      <c r="C201" s="24">
        <f t="shared" si="19"/>
        <v>0.01668885654231263</v>
      </c>
      <c r="D201" s="24">
        <f t="shared" si="20"/>
        <v>0.0002785179326898911</v>
      </c>
      <c r="E201" s="27">
        <f t="shared" si="21"/>
        <v>0.00196078431372549</v>
      </c>
      <c r="F201" s="28">
        <f t="shared" si="22"/>
        <v>2.044185231014944E-06</v>
      </c>
      <c r="G201" s="28">
        <f t="shared" si="23"/>
        <v>5.461135935095903E-07</v>
      </c>
      <c r="H201" s="61">
        <f t="shared" si="18"/>
        <v>5.693422445774896E-10</v>
      </c>
    </row>
    <row r="202" spans="1:8" ht="15.75">
      <c r="A202" s="6">
        <v>38667</v>
      </c>
      <c r="B202" s="1">
        <v>390.4</v>
      </c>
      <c r="C202" s="24">
        <f t="shared" si="19"/>
        <v>-0.001791427222531147</v>
      </c>
      <c r="D202" s="24">
        <f t="shared" si="20"/>
        <v>3.2092114936256602E-06</v>
      </c>
      <c r="E202" s="27">
        <f t="shared" si="21"/>
        <v>0.00196078431372549</v>
      </c>
      <c r="F202" s="28">
        <f t="shared" si="22"/>
        <v>1.9419759694641967E-06</v>
      </c>
      <c r="G202" s="28">
        <f t="shared" si="23"/>
        <v>6.292571556128745E-09</v>
      </c>
      <c r="H202" s="61">
        <f t="shared" si="18"/>
        <v>6.232211601549334E-12</v>
      </c>
    </row>
    <row r="203" spans="1:8" ht="15.75">
      <c r="A203" s="6">
        <v>38666</v>
      </c>
      <c r="B203" s="1">
        <v>391.1</v>
      </c>
      <c r="C203" s="24">
        <f t="shared" si="19"/>
        <v>0.031031376614524077</v>
      </c>
      <c r="D203" s="24">
        <f t="shared" si="20"/>
        <v>0.0009629463345924318</v>
      </c>
      <c r="E203" s="27">
        <f t="shared" si="21"/>
        <v>0.00196078431372549</v>
      </c>
      <c r="F203" s="28">
        <f t="shared" si="22"/>
        <v>1.8448771709909867E-06</v>
      </c>
      <c r="G203" s="28">
        <f t="shared" si="23"/>
        <v>1.8881300678282975E-06</v>
      </c>
      <c r="H203" s="61">
        <f t="shared" si="18"/>
        <v>1.7765177095790258E-09</v>
      </c>
    </row>
    <row r="204" spans="1:8" ht="15.75">
      <c r="A204" s="6">
        <v>38665</v>
      </c>
      <c r="B204" s="1">
        <v>379.15</v>
      </c>
      <c r="C204" s="24">
        <f t="shared" si="19"/>
        <v>-0.027958390841607075</v>
      </c>
      <c r="D204" s="24">
        <f t="shared" si="20"/>
        <v>0.0007816716184520584</v>
      </c>
      <c r="E204" s="27">
        <f t="shared" si="21"/>
        <v>0.00196078431372549</v>
      </c>
      <c r="F204" s="28">
        <f t="shared" si="22"/>
        <v>1.7526333124414372E-06</v>
      </c>
      <c r="G204" s="28">
        <f t="shared" si="23"/>
        <v>1.5326894479452124E-06</v>
      </c>
      <c r="H204" s="61">
        <f t="shared" si="18"/>
        <v>1.3699837178890904E-09</v>
      </c>
    </row>
    <row r="205" spans="1:8" ht="15.75">
      <c r="A205" s="6">
        <v>38664</v>
      </c>
      <c r="B205" s="1">
        <v>389.9</v>
      </c>
      <c r="C205" s="24">
        <f t="shared" si="19"/>
        <v>-0.01307141539565163</v>
      </c>
      <c r="D205" s="24">
        <f t="shared" si="20"/>
        <v>0.00017086190044567849</v>
      </c>
      <c r="E205" s="27">
        <f t="shared" si="21"/>
        <v>0.00196078431372549</v>
      </c>
      <c r="F205" s="28">
        <f t="shared" si="22"/>
        <v>1.6650016468193652E-06</v>
      </c>
      <c r="G205" s="28">
        <f t="shared" si="23"/>
        <v>3.350233342072127E-07</v>
      </c>
      <c r="H205" s="61">
        <f t="shared" si="18"/>
        <v>2.844853456207411E-10</v>
      </c>
    </row>
    <row r="206" spans="1:8" ht="15.75">
      <c r="A206" s="6">
        <v>38663</v>
      </c>
      <c r="B206" s="1">
        <v>395.03</v>
      </c>
      <c r="C206" s="24">
        <f t="shared" si="19"/>
        <v>0.01171301553533987</v>
      </c>
      <c r="D206" s="24">
        <f t="shared" si="20"/>
        <v>0.00013719473293111314</v>
      </c>
      <c r="E206" s="27">
        <f t="shared" si="21"/>
        <v>0.00196078431372549</v>
      </c>
      <c r="F206" s="28">
        <f t="shared" si="22"/>
        <v>1.581751564478397E-06</v>
      </c>
      <c r="G206" s="28">
        <f t="shared" si="23"/>
        <v>2.690092802570846E-07</v>
      </c>
      <c r="H206" s="61">
        <f t="shared" si="18"/>
        <v>2.1700798345198404E-10</v>
      </c>
    </row>
    <row r="207" spans="1:8" ht="15.75">
      <c r="A207" s="6">
        <v>38660</v>
      </c>
      <c r="B207" s="1">
        <v>390.43</v>
      </c>
      <c r="C207" s="24">
        <f t="shared" si="19"/>
        <v>0.011540868453000654</v>
      </c>
      <c r="D207" s="24">
        <f t="shared" si="20"/>
        <v>0.0001331916446494657</v>
      </c>
      <c r="E207" s="27">
        <f t="shared" si="21"/>
        <v>0.00196078431372549</v>
      </c>
      <c r="F207" s="28">
        <f t="shared" si="22"/>
        <v>1.502663986254477E-06</v>
      </c>
      <c r="G207" s="28">
        <f t="shared" si="23"/>
        <v>2.6116008754797197E-07</v>
      </c>
      <c r="H207" s="61">
        <f t="shared" si="18"/>
        <v>2.001422876847559E-10</v>
      </c>
    </row>
    <row r="208" spans="1:8" ht="15.75">
      <c r="A208" s="6">
        <v>38659</v>
      </c>
      <c r="B208" s="1">
        <v>385.95</v>
      </c>
      <c r="C208" s="24">
        <f t="shared" si="19"/>
        <v>0.016379034708409474</v>
      </c>
      <c r="D208" s="24">
        <f t="shared" si="20"/>
        <v>0.00026827277797928224</v>
      </c>
      <c r="E208" s="27">
        <f t="shared" si="21"/>
        <v>0.00196078431372549</v>
      </c>
      <c r="F208" s="28">
        <f t="shared" si="22"/>
        <v>1.427530786941753E-06</v>
      </c>
      <c r="G208" s="28">
        <f t="shared" si="23"/>
        <v>5.260250548613377E-07</v>
      </c>
      <c r="H208" s="61">
        <f t="shared" si="18"/>
        <v>3.8296764986381495E-10</v>
      </c>
    </row>
    <row r="209" spans="1:8" ht="15.75">
      <c r="A209" s="6">
        <v>38658</v>
      </c>
      <c r="B209" s="1">
        <v>379.68</v>
      </c>
      <c r="C209" s="24">
        <f t="shared" si="19"/>
        <v>0.0007904513888766483</v>
      </c>
      <c r="D209" s="24">
        <f t="shared" si="20"/>
        <v>6.248133981770223E-07</v>
      </c>
      <c r="E209" s="27">
        <f t="shared" si="21"/>
        <v>0.00196078431372549</v>
      </c>
      <c r="F209" s="28">
        <f t="shared" si="22"/>
        <v>1.3561542475946654E-06</v>
      </c>
      <c r="G209" s="28">
        <f t="shared" si="23"/>
        <v>1.2251243101510241E-09</v>
      </c>
      <c r="H209" s="61">
        <f t="shared" si="18"/>
        <v>8.473433438918257E-13</v>
      </c>
    </row>
    <row r="210" spans="1:8" ht="15.75">
      <c r="A210" s="6">
        <v>38657</v>
      </c>
      <c r="B210" s="1">
        <v>379.38</v>
      </c>
      <c r="C210" s="24">
        <f t="shared" si="19"/>
        <v>0.019268213739081518</v>
      </c>
      <c r="D210" s="24">
        <f t="shared" si="20"/>
        <v>0.00037126406069492977</v>
      </c>
      <c r="E210" s="27">
        <f t="shared" si="21"/>
        <v>0.00196078431372549</v>
      </c>
      <c r="F210" s="28">
        <f t="shared" si="22"/>
        <v>1.288346535214932E-06</v>
      </c>
      <c r="G210" s="28">
        <f t="shared" si="23"/>
        <v>7.279687464606466E-07</v>
      </c>
      <c r="H210" s="61">
        <f t="shared" si="18"/>
        <v>4.78316766246139E-10</v>
      </c>
    </row>
    <row r="211" spans="1:8" ht="15.75">
      <c r="A211" s="6">
        <v>38656</v>
      </c>
      <c r="B211" s="1">
        <v>372.14</v>
      </c>
      <c r="C211" s="24">
        <f t="shared" si="19"/>
        <v>0.03826239353408859</v>
      </c>
      <c r="D211" s="24">
        <f t="shared" si="20"/>
        <v>0.0014640107589574645</v>
      </c>
      <c r="E211" s="27">
        <f t="shared" si="21"/>
        <v>0.00196078431372549</v>
      </c>
      <c r="F211" s="28">
        <f t="shared" si="22"/>
        <v>1.2239292084541853E-06</v>
      </c>
      <c r="G211" s="28">
        <f t="shared" si="23"/>
        <v>2.8706093312891463E-06</v>
      </c>
      <c r="H211" s="61">
        <f t="shared" si="18"/>
        <v>1.7918455293792207E-09</v>
      </c>
    </row>
    <row r="212" spans="1:8" ht="15.75">
      <c r="A212" s="6">
        <v>38653</v>
      </c>
      <c r="B212" s="1">
        <v>358.17</v>
      </c>
      <c r="C212" s="24">
        <f t="shared" si="19"/>
        <v>0.014369719864269668</v>
      </c>
      <c r="D212" s="24">
        <f t="shared" si="20"/>
        <v>0.00020648884897758626</v>
      </c>
      <c r="E212" s="27">
        <f t="shared" si="21"/>
        <v>0.00196078431372549</v>
      </c>
      <c r="F212" s="28">
        <f t="shared" si="22"/>
        <v>1.162732748031476E-06</v>
      </c>
      <c r="G212" s="28">
        <f t="shared" si="23"/>
        <v>4.0488009603448286E-07</v>
      </c>
      <c r="H212" s="61">
        <f t="shared" si="18"/>
        <v>2.400913468095653E-10</v>
      </c>
    </row>
    <row r="213" spans="1:8" ht="15.75">
      <c r="A213" s="6">
        <v>38652</v>
      </c>
      <c r="B213" s="1">
        <v>353.06</v>
      </c>
      <c r="C213" s="24">
        <f t="shared" si="19"/>
        <v>-0.0067184444665160875</v>
      </c>
      <c r="D213" s="24">
        <f t="shared" si="20"/>
        <v>4.5137496049660636E-05</v>
      </c>
      <c r="E213" s="27">
        <f t="shared" si="21"/>
        <v>0.00196078431372549</v>
      </c>
      <c r="F213" s="28">
        <f t="shared" si="22"/>
        <v>1.1045961106299022E-06</v>
      </c>
      <c r="G213" s="28">
        <f t="shared" si="23"/>
        <v>8.850489421502086E-08</v>
      </c>
      <c r="H213" s="61">
        <f t="shared" si="18"/>
        <v>4.9858702580027715E-11</v>
      </c>
    </row>
    <row r="214" spans="1:8" ht="15.75">
      <c r="A214" s="6">
        <v>38651</v>
      </c>
      <c r="B214" s="1">
        <v>355.44</v>
      </c>
      <c r="C214" s="24">
        <f t="shared" si="19"/>
        <v>0.024291078316206603</v>
      </c>
      <c r="D214" s="24">
        <f t="shared" si="20"/>
        <v>0.0005900564857640826</v>
      </c>
      <c r="E214" s="27">
        <f t="shared" si="21"/>
        <v>0.00196078431372549</v>
      </c>
      <c r="F214" s="28">
        <f t="shared" si="22"/>
        <v>1.0493663050984071E-06</v>
      </c>
      <c r="G214" s="28">
        <f t="shared" si="23"/>
        <v>1.1569735014982013E-06</v>
      </c>
      <c r="H214" s="61">
        <f t="shared" si="18"/>
        <v>6.191853942656063E-10</v>
      </c>
    </row>
    <row r="215" spans="1:8" ht="15.75">
      <c r="A215" s="6">
        <v>38650</v>
      </c>
      <c r="B215" s="1">
        <v>346.91</v>
      </c>
      <c r="C215" s="24">
        <f t="shared" si="19"/>
        <v>-0.005003173355573229</v>
      </c>
      <c r="D215" s="24">
        <f t="shared" si="20"/>
        <v>2.5031743625917887E-05</v>
      </c>
      <c r="E215" s="27">
        <f t="shared" si="21"/>
        <v>0.00196078431372549</v>
      </c>
      <c r="F215" s="28">
        <f t="shared" si="22"/>
        <v>9.968979898434868E-07</v>
      </c>
      <c r="G215" s="28">
        <f t="shared" si="23"/>
        <v>4.9081850246897816E-08</v>
      </c>
      <c r="H215" s="61">
        <f t="shared" si="18"/>
        <v>2.4954094902955055E-11</v>
      </c>
    </row>
    <row r="216" spans="1:8" ht="15.75">
      <c r="A216" s="6">
        <v>38649</v>
      </c>
      <c r="B216" s="1">
        <v>348.65</v>
      </c>
      <c r="C216" s="24">
        <f t="shared" si="19"/>
        <v>0.025417096964949495</v>
      </c>
      <c r="D216" s="24">
        <f t="shared" si="20"/>
        <v>0.0006460288181256448</v>
      </c>
      <c r="E216" s="27">
        <f t="shared" si="21"/>
        <v>0.00196078431372549</v>
      </c>
      <c r="F216" s="28">
        <f t="shared" si="22"/>
        <v>9.470530903513124E-07</v>
      </c>
      <c r="G216" s="28">
        <f t="shared" si="23"/>
        <v>1.266723172795382E-06</v>
      </c>
      <c r="H216" s="61">
        <f t="shared" si="18"/>
        <v>6.118235886618979E-10</v>
      </c>
    </row>
    <row r="217" spans="1:8" ht="15.75">
      <c r="A217" s="6">
        <v>38646</v>
      </c>
      <c r="B217" s="1">
        <v>339.9</v>
      </c>
      <c r="C217" s="24">
        <f t="shared" si="19"/>
        <v>0.11425880293385363</v>
      </c>
      <c r="D217" s="24">
        <f t="shared" si="20"/>
        <v>0.013055074047877199</v>
      </c>
      <c r="E217" s="27">
        <f t="shared" si="21"/>
        <v>0.00196078431372549</v>
      </c>
      <c r="F217" s="28">
        <f t="shared" si="22"/>
        <v>8.997004358337467E-07</v>
      </c>
      <c r="G217" s="28">
        <f t="shared" si="23"/>
        <v>2.559818440760235E-05</v>
      </c>
      <c r="H217" s="61">
        <f t="shared" si="18"/>
        <v>1.1745655810716951E-08</v>
      </c>
    </row>
    <row r="218" spans="1:8" ht="15.75">
      <c r="A218" s="6">
        <v>38645</v>
      </c>
      <c r="B218" s="1">
        <v>303.2</v>
      </c>
      <c r="C218" s="24">
        <f t="shared" si="19"/>
        <v>-0.017977277739897032</v>
      </c>
      <c r="D218" s="24">
        <f t="shared" si="20"/>
        <v>0.00032318251493739734</v>
      </c>
      <c r="E218" s="27">
        <f t="shared" si="21"/>
        <v>0.00196078431372549</v>
      </c>
      <c r="F218" s="28">
        <f t="shared" si="22"/>
        <v>8.547154140420594E-07</v>
      </c>
      <c r="G218" s="28">
        <f t="shared" si="23"/>
        <v>6.336912057596027E-07</v>
      </c>
      <c r="H218" s="61">
        <f t="shared" si="18"/>
        <v>2.762290770658716E-10</v>
      </c>
    </row>
    <row r="219" spans="1:8" ht="15.75">
      <c r="A219" s="6">
        <v>38644</v>
      </c>
      <c r="B219" s="1">
        <v>308.7</v>
      </c>
      <c r="C219" s="24">
        <f t="shared" si="19"/>
        <v>0.017713460300034338</v>
      </c>
      <c r="D219" s="24">
        <f t="shared" si="20"/>
        <v>0.00031376667580089256</v>
      </c>
      <c r="E219" s="27">
        <f t="shared" si="21"/>
        <v>0.00196078431372549</v>
      </c>
      <c r="F219" s="28">
        <f t="shared" si="22"/>
        <v>8.119796433399563E-07</v>
      </c>
      <c r="G219" s="28">
        <f t="shared" si="23"/>
        <v>6.152287760801815E-07</v>
      </c>
      <c r="H219" s="61">
        <f t="shared" si="18"/>
        <v>2.5477215350877247E-10</v>
      </c>
    </row>
    <row r="220" spans="1:8" ht="15.75">
      <c r="A220" s="6">
        <v>38643</v>
      </c>
      <c r="B220" s="1">
        <v>303.28</v>
      </c>
      <c r="C220" s="24">
        <f t="shared" si="19"/>
        <v>-0.005655305399332319</v>
      </c>
      <c r="D220" s="24">
        <f t="shared" si="20"/>
        <v>3.198247915971728E-05</v>
      </c>
      <c r="E220" s="27">
        <f t="shared" si="21"/>
        <v>0.00196078431372549</v>
      </c>
      <c r="F220" s="28">
        <f t="shared" si="22"/>
        <v>7.713806611729585E-07</v>
      </c>
      <c r="G220" s="28">
        <f t="shared" si="23"/>
        <v>6.271074345042604E-08</v>
      </c>
      <c r="H220" s="61">
        <f t="shared" si="18"/>
        <v>2.4670665920173084E-11</v>
      </c>
    </row>
    <row r="221" spans="1:8" ht="15.75">
      <c r="A221" s="6">
        <v>38642</v>
      </c>
      <c r="B221" s="1">
        <v>305</v>
      </c>
      <c r="C221" s="24">
        <f t="shared" si="19"/>
        <v>0.02947946112683882</v>
      </c>
      <c r="D221" s="24">
        <f t="shared" si="20"/>
        <v>0.000869038628328801</v>
      </c>
      <c r="E221" s="27">
        <f t="shared" si="21"/>
        <v>0.00196078431372549</v>
      </c>
      <c r="F221" s="28">
        <f t="shared" si="22"/>
        <v>7.328116281143105E-07</v>
      </c>
      <c r="G221" s="28">
        <f t="shared" si="23"/>
        <v>1.7039973104486294E-06</v>
      </c>
      <c r="H221" s="61">
        <f t="shared" si="18"/>
        <v>6.368416121198559E-10</v>
      </c>
    </row>
    <row r="222" spans="1:8" ht="15.75">
      <c r="A222" s="6">
        <v>38639</v>
      </c>
      <c r="B222" s="1">
        <v>296.14</v>
      </c>
      <c r="C222" s="24">
        <f t="shared" si="19"/>
        <v>-0.0043802084925610735</v>
      </c>
      <c r="D222" s="24">
        <f t="shared" si="20"/>
        <v>1.918622643830415E-05</v>
      </c>
      <c r="E222" s="27">
        <f t="shared" si="21"/>
        <v>0.00196078431372549</v>
      </c>
      <c r="F222" s="28">
        <f t="shared" si="22"/>
        <v>6.961710467085949E-07</v>
      </c>
      <c r="G222" s="28">
        <f t="shared" si="23"/>
        <v>3.762005183981206E-08</v>
      </c>
      <c r="H222" s="61">
        <f t="shared" si="18"/>
        <v>1.3356895341942318E-11</v>
      </c>
    </row>
    <row r="223" spans="1:8" ht="15.75">
      <c r="A223" s="6">
        <v>38638</v>
      </c>
      <c r="B223" s="1">
        <v>297.44</v>
      </c>
      <c r="C223" s="24">
        <f t="shared" si="19"/>
        <v>-0.011798068034492877</v>
      </c>
      <c r="D223" s="24">
        <f t="shared" si="20"/>
        <v>0.00013919440934652262</v>
      </c>
      <c r="E223" s="27">
        <f t="shared" si="21"/>
        <v>0.00196078431372549</v>
      </c>
      <c r="F223" s="28">
        <f t="shared" si="22"/>
        <v>6.613624943731652E-07</v>
      </c>
      <c r="G223" s="28">
        <f t="shared" si="23"/>
        <v>2.729302144049463E-07</v>
      </c>
      <c r="H223" s="61">
        <f t="shared" si="18"/>
        <v>9.205796176821561E-11</v>
      </c>
    </row>
    <row r="224" spans="1:8" ht="15.75">
      <c r="A224" s="6">
        <v>38637</v>
      </c>
      <c r="B224" s="1">
        <v>300.97</v>
      </c>
      <c r="C224" s="24">
        <f t="shared" si="19"/>
        <v>-0.01690125394374009</v>
      </c>
      <c r="D224" s="24">
        <f t="shared" si="20"/>
        <v>0.00028565238487079</v>
      </c>
      <c r="E224" s="27">
        <f t="shared" si="21"/>
        <v>0.00196078431372549</v>
      </c>
      <c r="F224" s="28">
        <f t="shared" si="22"/>
        <v>6.282943696545069E-07</v>
      </c>
      <c r="G224" s="28">
        <f t="shared" si="23"/>
        <v>5.601027154329216E-07</v>
      </c>
      <c r="H224" s="61">
        <f t="shared" si="18"/>
        <v>1.7947378509269958E-10</v>
      </c>
    </row>
    <row r="225" spans="1:8" ht="15.75">
      <c r="A225" s="6">
        <v>38636</v>
      </c>
      <c r="B225" s="1">
        <v>306.1</v>
      </c>
      <c r="C225" s="24">
        <f t="shared" si="19"/>
        <v>-0.014755030558335836</v>
      </c>
      <c r="D225" s="24">
        <f t="shared" si="20"/>
        <v>0.00021771092677742434</v>
      </c>
      <c r="E225" s="27">
        <f t="shared" si="21"/>
        <v>0.00196078431372549</v>
      </c>
      <c r="F225" s="28">
        <f t="shared" si="22"/>
        <v>5.968796511717815E-07</v>
      </c>
      <c r="G225" s="28">
        <f t="shared" si="23"/>
        <v>4.268841701518124E-07</v>
      </c>
      <c r="H225" s="61">
        <f t="shared" si="18"/>
        <v>1.299472220311943E-10</v>
      </c>
    </row>
    <row r="226" spans="1:8" ht="15.75">
      <c r="A226" s="6">
        <v>38635</v>
      </c>
      <c r="B226" s="1">
        <v>310.65</v>
      </c>
      <c r="C226" s="24">
        <f t="shared" si="19"/>
        <v>-0.0075043646382849435</v>
      </c>
      <c r="D226" s="24">
        <f t="shared" si="20"/>
        <v>5.631548862434151E-05</v>
      </c>
      <c r="E226" s="27">
        <f t="shared" si="21"/>
        <v>0.00196078431372549</v>
      </c>
      <c r="F226" s="28">
        <f t="shared" si="22"/>
        <v>5.670356686131924E-07</v>
      </c>
      <c r="G226" s="28">
        <f t="shared" si="23"/>
        <v>1.1042252671439512E-07</v>
      </c>
      <c r="H226" s="61">
        <f t="shared" si="18"/>
        <v>3.193289074538212E-11</v>
      </c>
    </row>
    <row r="227" spans="1:8" ht="15.75">
      <c r="A227" s="6">
        <v>38632</v>
      </c>
      <c r="B227" s="1">
        <v>312.99</v>
      </c>
      <c r="C227" s="24">
        <f t="shared" si="19"/>
        <v>0.0007670918009670968</v>
      </c>
      <c r="D227" s="24">
        <f t="shared" si="20"/>
        <v>5.884298311109441E-07</v>
      </c>
      <c r="E227" s="27">
        <f t="shared" si="21"/>
        <v>0.00196078431372549</v>
      </c>
      <c r="F227" s="28">
        <f t="shared" si="22"/>
        <v>5.386838851825328E-07</v>
      </c>
      <c r="G227" s="28">
        <f t="shared" si="23"/>
        <v>1.1537839825704787E-09</v>
      </c>
      <c r="H227" s="61">
        <f t="shared" si="18"/>
        <v>3.1697766758014497E-13</v>
      </c>
    </row>
    <row r="228" spans="1:8" ht="15.75">
      <c r="A228" s="6">
        <v>38631</v>
      </c>
      <c r="B228" s="1">
        <v>312.75</v>
      </c>
      <c r="C228" s="24">
        <f t="shared" si="19"/>
        <v>0.006544148078123514</v>
      </c>
      <c r="D228" s="24">
        <f t="shared" si="20"/>
        <v>4.2825874068407683E-05</v>
      </c>
      <c r="E228" s="27">
        <f t="shared" si="21"/>
        <v>0.00196078431372549</v>
      </c>
      <c r="F228" s="28">
        <f t="shared" si="22"/>
        <v>5.11749690923406E-07</v>
      </c>
      <c r="G228" s="28">
        <f t="shared" si="23"/>
        <v>8.397230209491702E-08</v>
      </c>
      <c r="H228" s="61">
        <f t="shared" si="18"/>
        <v>2.191612781803234E-11</v>
      </c>
    </row>
    <row r="229" spans="1:8" ht="15.75">
      <c r="A229" s="6">
        <v>38630</v>
      </c>
      <c r="B229" s="1">
        <v>310.71</v>
      </c>
      <c r="C229" s="24">
        <f t="shared" si="19"/>
        <v>-0.0009329109103369886</v>
      </c>
      <c r="D229" s="24">
        <f t="shared" si="20"/>
        <v>8.703227666257888E-07</v>
      </c>
      <c r="E229" s="27">
        <f t="shared" si="21"/>
        <v>0.00196078431372549</v>
      </c>
      <c r="F229" s="28">
        <f t="shared" si="22"/>
        <v>4.861622063772357E-07</v>
      </c>
      <c r="G229" s="28">
        <f t="shared" si="23"/>
        <v>1.7065152286780174E-09</v>
      </c>
      <c r="H229" s="61">
        <f t="shared" si="18"/>
        <v>4.2311803648313345E-13</v>
      </c>
    </row>
    <row r="230" spans="1:8" ht="15.75">
      <c r="A230" s="6">
        <v>38629</v>
      </c>
      <c r="B230" s="1">
        <v>311</v>
      </c>
      <c r="C230" s="24">
        <f t="shared" si="19"/>
        <v>-0.02439455233293113</v>
      </c>
      <c r="D230" s="24">
        <f t="shared" si="20"/>
        <v>0.0005950941835241156</v>
      </c>
      <c r="E230" s="27">
        <f t="shared" si="21"/>
        <v>0.00196078431372549</v>
      </c>
      <c r="F230" s="28">
        <f t="shared" si="22"/>
        <v>4.6185409605837386E-07</v>
      </c>
      <c r="G230" s="28">
        <f t="shared" si="23"/>
        <v>1.1668513402433639E-06</v>
      </c>
      <c r="H230" s="61">
        <f t="shared" si="18"/>
        <v>2.7484668620112643E-10</v>
      </c>
    </row>
    <row r="231" spans="1:8" ht="15.75">
      <c r="A231" s="6">
        <v>38628</v>
      </c>
      <c r="B231" s="1">
        <v>318.68</v>
      </c>
      <c r="C231" s="24">
        <f t="shared" si="19"/>
        <v>0.006990613221328294</v>
      </c>
      <c r="D231" s="24">
        <f t="shared" si="20"/>
        <v>4.886867321020994E-05</v>
      </c>
      <c r="E231" s="27">
        <f t="shared" si="21"/>
        <v>0.00196078431372549</v>
      </c>
      <c r="F231" s="28">
        <f t="shared" si="22"/>
        <v>4.3876139125545514E-07</v>
      </c>
      <c r="G231" s="28">
        <f t="shared" si="23"/>
        <v>9.582092786315674E-08</v>
      </c>
      <c r="H231" s="61">
        <f t="shared" si="18"/>
        <v>2.1441687046519905E-11</v>
      </c>
    </row>
    <row r="232" spans="1:8" ht="15.75">
      <c r="A232" s="6">
        <v>38625</v>
      </c>
      <c r="B232" s="1">
        <v>316.46</v>
      </c>
      <c r="C232" s="24">
        <f t="shared" si="19"/>
        <v>0.021851112178517575</v>
      </c>
      <c r="D232" s="24">
        <f t="shared" si="20"/>
        <v>0.00047747110343815906</v>
      </c>
      <c r="E232" s="27">
        <f t="shared" si="21"/>
        <v>0.00196078431372549</v>
      </c>
      <c r="F232" s="28">
        <f t="shared" si="22"/>
        <v>4.1682332169268234E-07</v>
      </c>
      <c r="G232" s="28">
        <f t="shared" si="23"/>
        <v>9.362178498787432E-07</v>
      </c>
      <c r="H232" s="61">
        <f t="shared" si="18"/>
        <v>1.990210913473638E-10</v>
      </c>
    </row>
    <row r="233" spans="1:8" ht="15.75">
      <c r="A233" s="6">
        <v>38624</v>
      </c>
      <c r="B233" s="1">
        <v>309.62</v>
      </c>
      <c r="C233" s="24">
        <f t="shared" si="19"/>
        <v>0.011760637159938699</v>
      </c>
      <c r="D233" s="24">
        <f t="shared" si="20"/>
        <v>0.00013831258640773097</v>
      </c>
      <c r="E233" s="27">
        <f t="shared" si="21"/>
        <v>0.00196078431372549</v>
      </c>
      <c r="F233" s="28">
        <f t="shared" si="22"/>
        <v>3.959821556080482E-07</v>
      </c>
      <c r="G233" s="28">
        <f t="shared" si="23"/>
        <v>2.712011498190803E-07</v>
      </c>
      <c r="H233" s="61">
        <f t="shared" si="18"/>
        <v>5.476931611345774E-11</v>
      </c>
    </row>
    <row r="234" spans="1:8" ht="15.75">
      <c r="A234" s="6">
        <v>38623</v>
      </c>
      <c r="B234" s="1">
        <v>306</v>
      </c>
      <c r="C234" s="24">
        <f t="shared" si="19"/>
        <v>-0.025616782894680147</v>
      </c>
      <c r="D234" s="24">
        <f t="shared" si="20"/>
        <v>0.0006562195658731774</v>
      </c>
      <c r="E234" s="27">
        <f t="shared" si="21"/>
        <v>0.00196078431372549</v>
      </c>
      <c r="F234" s="28">
        <f t="shared" si="22"/>
        <v>3.761830478276458E-07</v>
      </c>
      <c r="G234" s="28">
        <f t="shared" si="23"/>
        <v>1.2867050311238773E-06</v>
      </c>
      <c r="H234" s="61">
        <f t="shared" si="18"/>
        <v>2.4685867633430644E-10</v>
      </c>
    </row>
    <row r="235" spans="1:8" ht="15.75">
      <c r="A235" s="6">
        <v>38622</v>
      </c>
      <c r="B235" s="1">
        <v>313.94</v>
      </c>
      <c r="C235" s="24">
        <f t="shared" si="19"/>
        <v>-0.0010824234605598458</v>
      </c>
      <c r="D235" s="24">
        <f t="shared" si="20"/>
        <v>1.171640547970352E-06</v>
      </c>
      <c r="E235" s="27">
        <f t="shared" si="21"/>
        <v>0.00196078431372549</v>
      </c>
      <c r="F235" s="28">
        <f t="shared" si="22"/>
        <v>3.573738954362635E-07</v>
      </c>
      <c r="G235" s="28">
        <f t="shared" si="23"/>
        <v>2.297334407785004E-09</v>
      </c>
      <c r="H235" s="61">
        <f t="shared" si="18"/>
        <v>4.18713746679243E-13</v>
      </c>
    </row>
    <row r="236" spans="1:8" ht="15.75">
      <c r="A236" s="6">
        <v>38621</v>
      </c>
      <c r="B236" s="1">
        <v>314.28</v>
      </c>
      <c r="C236" s="24">
        <f t="shared" si="19"/>
        <v>-0.0034305350967893597</v>
      </c>
      <c r="D236" s="24">
        <f t="shared" si="20"/>
        <v>1.1768571050303581E-05</v>
      </c>
      <c r="E236" s="27">
        <f t="shared" si="21"/>
        <v>0.00196078431372549</v>
      </c>
      <c r="F236" s="28">
        <f t="shared" si="22"/>
        <v>3.395052006644503E-07</v>
      </c>
      <c r="G236" s="28">
        <f t="shared" si="23"/>
        <v>2.307562951039918E-08</v>
      </c>
      <c r="H236" s="61">
        <f t="shared" si="18"/>
        <v>3.995491075967158E-12</v>
      </c>
    </row>
    <row r="237" spans="1:8" ht="15.75">
      <c r="A237" s="6">
        <v>38618</v>
      </c>
      <c r="B237" s="1">
        <v>315.36</v>
      </c>
      <c r="C237" s="24">
        <f t="shared" si="19"/>
        <v>0.012732927759102775</v>
      </c>
      <c r="D237" s="24">
        <f t="shared" si="20"/>
        <v>0.00016212744931853003</v>
      </c>
      <c r="E237" s="27">
        <f t="shared" si="21"/>
        <v>0.00196078431372549</v>
      </c>
      <c r="F237" s="28">
        <f t="shared" si="22"/>
        <v>3.2252994063122776E-07</v>
      </c>
      <c r="G237" s="28">
        <f t="shared" si="23"/>
        <v>3.178969594480981E-07</v>
      </c>
      <c r="H237" s="61">
        <f t="shared" si="18"/>
        <v>5.2290956603397875E-11</v>
      </c>
    </row>
    <row r="238" spans="1:8" ht="15.75">
      <c r="A238" s="6">
        <v>38617</v>
      </c>
      <c r="B238" s="1">
        <v>311.37</v>
      </c>
      <c r="C238" s="24">
        <f t="shared" si="19"/>
        <v>-0.0017007079684501986</v>
      </c>
      <c r="D238" s="24">
        <f t="shared" si="20"/>
        <v>2.8924075939500016E-06</v>
      </c>
      <c r="E238" s="27">
        <f t="shared" si="21"/>
        <v>0.00196078431372549</v>
      </c>
      <c r="F238" s="28">
        <f t="shared" si="22"/>
        <v>3.0640344359966633E-07</v>
      </c>
      <c r="G238" s="28">
        <f t="shared" si="23"/>
        <v>5.67138743911765E-09</v>
      </c>
      <c r="H238" s="61">
        <f t="shared" si="18"/>
        <v>8.862436470801059E-13</v>
      </c>
    </row>
    <row r="239" spans="1:8" ht="15.75">
      <c r="A239" s="6">
        <v>38616</v>
      </c>
      <c r="B239" s="1">
        <v>311.9</v>
      </c>
      <c r="C239" s="24">
        <f t="shared" si="19"/>
        <v>0.012875091133406198</v>
      </c>
      <c r="D239" s="24">
        <f t="shared" si="20"/>
        <v>0.0001657679716935149</v>
      </c>
      <c r="E239" s="27">
        <f t="shared" si="21"/>
        <v>0.00196078431372549</v>
      </c>
      <c r="F239" s="28">
        <f t="shared" si="22"/>
        <v>2.91083271419683E-07</v>
      </c>
      <c r="G239" s="28">
        <f t="shared" si="23"/>
        <v>3.2503523861473505E-07</v>
      </c>
      <c r="H239" s="61">
        <f t="shared" si="18"/>
        <v>4.825228349715372E-11</v>
      </c>
    </row>
    <row r="240" spans="1:8" ht="15.75">
      <c r="A240" s="6">
        <v>38615</v>
      </c>
      <c r="B240" s="1">
        <v>307.91</v>
      </c>
      <c r="C240" s="24">
        <f t="shared" si="19"/>
        <v>0.013470859252798442</v>
      </c>
      <c r="D240" s="24">
        <f t="shared" si="20"/>
        <v>0.0001814640490087054</v>
      </c>
      <c r="E240" s="27">
        <f t="shared" si="21"/>
        <v>0.00196078431372549</v>
      </c>
      <c r="F240" s="28">
        <f t="shared" si="22"/>
        <v>2.7652910784869884E-07</v>
      </c>
      <c r="G240" s="28">
        <f t="shared" si="23"/>
        <v>3.5581186080138314E-07</v>
      </c>
      <c r="H240" s="61">
        <f t="shared" si="18"/>
        <v>5.018009157898987E-11</v>
      </c>
    </row>
    <row r="241" spans="1:8" ht="15.75">
      <c r="A241" s="6">
        <v>38614</v>
      </c>
      <c r="B241" s="1">
        <v>303.79</v>
      </c>
      <c r="C241" s="24">
        <f t="shared" si="19"/>
        <v>0.011887754028191387</v>
      </c>
      <c r="D241" s="24">
        <f t="shared" si="20"/>
        <v>0.00014131869583478056</v>
      </c>
      <c r="E241" s="27">
        <f t="shared" si="21"/>
        <v>0.00196078431372549</v>
      </c>
      <c r="F241" s="28">
        <f t="shared" si="22"/>
        <v>2.627026524562639E-07</v>
      </c>
      <c r="G241" s="28">
        <f t="shared" si="23"/>
        <v>2.770954820289815E-07</v>
      </c>
      <c r="H241" s="61">
        <f t="shared" si="18"/>
        <v>3.7124796237456825E-11</v>
      </c>
    </row>
    <row r="242" spans="1:8" ht="15.75">
      <c r="A242" s="6">
        <v>38611</v>
      </c>
      <c r="B242" s="1">
        <v>300.2</v>
      </c>
      <c r="C242" s="24">
        <f t="shared" si="19"/>
        <v>-0.008028973824063163</v>
      </c>
      <c r="D242" s="24">
        <f t="shared" si="20"/>
        <v>6.446442066749145E-05</v>
      </c>
      <c r="E242" s="27">
        <f t="shared" si="21"/>
        <v>0.00196078431372549</v>
      </c>
      <c r="F242" s="28">
        <f t="shared" si="22"/>
        <v>2.495675198334507E-07</v>
      </c>
      <c r="G242" s="28">
        <f t="shared" si="23"/>
        <v>1.2640082483821853E-07</v>
      </c>
      <c r="H242" s="61">
        <f t="shared" si="18"/>
        <v>1.6088225583486082E-11</v>
      </c>
    </row>
    <row r="243" spans="1:8" ht="15.75">
      <c r="A243" s="6">
        <v>38610</v>
      </c>
      <c r="B243" s="1">
        <v>302.62</v>
      </c>
      <c r="C243" s="24">
        <f t="shared" si="19"/>
        <v>-0.0012549124859444001</v>
      </c>
      <c r="D243" s="24">
        <f t="shared" si="20"/>
        <v>1.5748053473791541E-06</v>
      </c>
      <c r="E243" s="27">
        <f t="shared" si="21"/>
        <v>0.00196078431372549</v>
      </c>
      <c r="F243" s="28">
        <f t="shared" si="22"/>
        <v>2.3708914384177814E-07</v>
      </c>
      <c r="G243" s="28">
        <f t="shared" si="23"/>
        <v>3.087853622312067E-09</v>
      </c>
      <c r="H243" s="61">
        <f t="shared" si="18"/>
        <v>3.733692515275777E-13</v>
      </c>
    </row>
    <row r="244" spans="1:8" ht="15.75">
      <c r="A244" s="6">
        <v>38609</v>
      </c>
      <c r="B244" s="1">
        <v>303</v>
      </c>
      <c r="C244" s="24">
        <f t="shared" si="19"/>
        <v>-0.028244214944801144</v>
      </c>
      <c r="D244" s="24">
        <f t="shared" si="20"/>
        <v>0.0007977356778481283</v>
      </c>
      <c r="E244" s="27">
        <f t="shared" si="21"/>
        <v>0.00196078431372549</v>
      </c>
      <c r="F244" s="28">
        <f t="shared" si="22"/>
        <v>2.2523468664968922E-07</v>
      </c>
      <c r="G244" s="28">
        <f t="shared" si="23"/>
        <v>1.564187603623781E-06</v>
      </c>
      <c r="H244" s="61">
        <f t="shared" si="18"/>
        <v>1.796777454294006E-10</v>
      </c>
    </row>
    <row r="245" spans="1:8" ht="15.75">
      <c r="A245" s="6">
        <v>38608</v>
      </c>
      <c r="B245" s="1">
        <v>311.68</v>
      </c>
      <c r="C245" s="24">
        <f t="shared" si="19"/>
        <v>0.006243784566142006</v>
      </c>
      <c r="D245" s="24">
        <f t="shared" si="20"/>
        <v>3.898484570839312E-05</v>
      </c>
      <c r="E245" s="27">
        <f t="shared" si="21"/>
        <v>0.00196078431372549</v>
      </c>
      <c r="F245" s="28">
        <f t="shared" si="22"/>
        <v>2.1397295231720475E-07</v>
      </c>
      <c r="G245" s="28">
        <f t="shared" si="23"/>
        <v>7.644087393802572E-08</v>
      </c>
      <c r="H245" s="61">
        <f t="shared" si="18"/>
        <v>8.341702531855584E-12</v>
      </c>
    </row>
    <row r="246" spans="1:8" ht="15.75">
      <c r="A246" s="6">
        <v>38607</v>
      </c>
      <c r="B246" s="1">
        <v>309.74</v>
      </c>
      <c r="C246" s="24">
        <f t="shared" si="19"/>
        <v>0.03498870444527859</v>
      </c>
      <c r="D246" s="24">
        <f t="shared" si="20"/>
        <v>0.0012242094387590575</v>
      </c>
      <c r="E246" s="27">
        <f t="shared" si="21"/>
        <v>0.00196078431372549</v>
      </c>
      <c r="F246" s="28">
        <f t="shared" si="22"/>
        <v>2.032743047013445E-07</v>
      </c>
      <c r="G246" s="28">
        <f t="shared" si="23"/>
        <v>2.400410664233446E-06</v>
      </c>
      <c r="H246" s="61">
        <f t="shared" si="18"/>
        <v>2.488503224725706E-10</v>
      </c>
    </row>
    <row r="247" spans="1:8" ht="15.75">
      <c r="A247" s="6">
        <v>38604</v>
      </c>
      <c r="B247" s="1">
        <v>299.09</v>
      </c>
      <c r="C247" s="24">
        <f t="shared" si="19"/>
        <v>0.012448014321996648</v>
      </c>
      <c r="D247" s="24">
        <f t="shared" si="20"/>
        <v>0.00015495306056063368</v>
      </c>
      <c r="E247" s="27">
        <f t="shared" si="21"/>
        <v>0.00196078431372549</v>
      </c>
      <c r="F247" s="28">
        <f t="shared" si="22"/>
        <v>1.9311058946627727E-07</v>
      </c>
      <c r="G247" s="28">
        <f t="shared" si="23"/>
        <v>3.038295305110464E-07</v>
      </c>
      <c r="H247" s="61">
        <f t="shared" si="18"/>
        <v>2.992307686446773E-11</v>
      </c>
    </row>
    <row r="248" spans="1:8" ht="15.75">
      <c r="A248" s="6">
        <v>38603</v>
      </c>
      <c r="B248" s="1">
        <v>295.39</v>
      </c>
      <c r="C248" s="24">
        <f t="shared" si="19"/>
        <v>0.0017619358741054862</v>
      </c>
      <c r="D248" s="24">
        <f t="shared" si="20"/>
        <v>3.1044180244598635E-06</v>
      </c>
      <c r="E248" s="27">
        <f t="shared" si="21"/>
        <v>0.00196078431372549</v>
      </c>
      <c r="F248" s="28">
        <f t="shared" si="22"/>
        <v>1.834550599929634E-07</v>
      </c>
      <c r="G248" s="28">
        <f t="shared" si="23"/>
        <v>6.087094165607575E-09</v>
      </c>
      <c r="H248" s="61">
        <f t="shared" si="18"/>
        <v>5.695211949205212E-13</v>
      </c>
    </row>
    <row r="249" spans="1:8" ht="15.75">
      <c r="A249" s="6">
        <v>38602</v>
      </c>
      <c r="B249" s="1">
        <v>294.87</v>
      </c>
      <c r="C249" s="24">
        <f t="shared" si="19"/>
        <v>0.02666916365690308</v>
      </c>
      <c r="D249" s="24">
        <f t="shared" si="20"/>
        <v>0.00071124429015868</v>
      </c>
      <c r="E249" s="27">
        <f t="shared" si="21"/>
        <v>0.00196078431372549</v>
      </c>
      <c r="F249" s="28">
        <f t="shared" si="22"/>
        <v>1.7428230699331524E-07</v>
      </c>
      <c r="G249" s="28">
        <f t="shared" si="23"/>
        <v>1.3945966473699609E-06</v>
      </c>
      <c r="H249" s="61">
        <f t="shared" si="18"/>
        <v>1.2395729572467766E-10</v>
      </c>
    </row>
    <row r="250" spans="1:8" ht="15.75">
      <c r="A250" s="6">
        <v>38601</v>
      </c>
      <c r="B250" s="1">
        <v>287.11</v>
      </c>
      <c r="C250" s="24">
        <f t="shared" si="19"/>
        <v>-0.0046563431131538295</v>
      </c>
      <c r="D250" s="24">
        <f t="shared" si="20"/>
        <v>2.1681531187415097E-05</v>
      </c>
      <c r="E250" s="27">
        <f t="shared" si="21"/>
        <v>0.00196078431372549</v>
      </c>
      <c r="F250" s="28">
        <f t="shared" si="22"/>
        <v>1.6556819164364948E-07</v>
      </c>
      <c r="G250" s="28">
        <f t="shared" si="23"/>
        <v>4.251280624983352E-08</v>
      </c>
      <c r="H250" s="61">
        <f t="shared" si="18"/>
        <v>3.589771910765706E-12</v>
      </c>
    </row>
    <row r="251" spans="1:8" ht="15.75">
      <c r="A251" s="6">
        <v>38597</v>
      </c>
      <c r="B251" s="1">
        <v>288.45</v>
      </c>
      <c r="C251" s="24">
        <f t="shared" si="19"/>
        <v>0.007656205834448963</v>
      </c>
      <c r="D251" s="24">
        <f t="shared" si="20"/>
        <v>5.861748777945035E-05</v>
      </c>
      <c r="E251" s="27">
        <f t="shared" si="21"/>
        <v>0.00196078431372549</v>
      </c>
      <c r="F251" s="28">
        <f t="shared" si="22"/>
        <v>1.57289782061467E-07</v>
      </c>
      <c r="G251" s="28">
        <f t="shared" si="23"/>
        <v>1.1493625054794185E-07</v>
      </c>
      <c r="H251" s="61">
        <f t="shared" si="18"/>
        <v>9.21993187782045E-12</v>
      </c>
    </row>
    <row r="252" spans="1:8" ht="15.75">
      <c r="A252" s="6">
        <v>38596</v>
      </c>
      <c r="B252" s="1">
        <v>286.25</v>
      </c>
      <c r="C252" s="24">
        <f t="shared" si="19"/>
        <v>0.0008737440485967712</v>
      </c>
      <c r="D252" s="24">
        <f t="shared" si="20"/>
        <v>7.634286624582769E-07</v>
      </c>
      <c r="E252" s="27">
        <f t="shared" si="21"/>
        <v>0.00196078431372549</v>
      </c>
      <c r="F252" s="28">
        <f t="shared" si="22"/>
        <v>1.4942529295839364E-07</v>
      </c>
      <c r="G252" s="28">
        <f t="shared" si="23"/>
        <v>1.4969189459966213E-09</v>
      </c>
      <c r="H252" s="61">
        <f t="shared" si="18"/>
        <v>1.1407555154066263E-13</v>
      </c>
    </row>
    <row r="253" spans="1:8" ht="15.75">
      <c r="A253" s="6">
        <v>38595</v>
      </c>
      <c r="B253" s="1">
        <v>286</v>
      </c>
      <c r="C253" s="24">
        <f t="shared" si="19"/>
        <v>-0.004430729246783332</v>
      </c>
      <c r="D253" s="24">
        <f t="shared" si="20"/>
        <v>1.9631361658301192E-05</v>
      </c>
      <c r="E253" s="27">
        <f t="shared" si="21"/>
        <v>0.00196078431372549</v>
      </c>
      <c r="F253" s="28">
        <f t="shared" si="22"/>
        <v>1.4195402831047394E-07</v>
      </c>
      <c r="G253" s="28">
        <f t="shared" si="23"/>
        <v>3.8492865996669006E-08</v>
      </c>
      <c r="H253" s="61">
        <f t="shared" si="18"/>
        <v>2.78675086861564E-12</v>
      </c>
    </row>
    <row r="254" spans="1:8" ht="15.75">
      <c r="A254" s="6">
        <v>38594</v>
      </c>
      <c r="B254" s="1">
        <v>287.27</v>
      </c>
      <c r="C254" s="24">
        <f t="shared" si="19"/>
        <v>-0.004099220636262437</v>
      </c>
      <c r="D254" s="24">
        <f t="shared" si="20"/>
        <v>1.6803609824759817E-05</v>
      </c>
      <c r="E254" s="27">
        <f t="shared" si="21"/>
        <v>0.00196078431372549</v>
      </c>
      <c r="F254" s="28">
        <f t="shared" si="22"/>
        <v>1.3485632689495023E-07</v>
      </c>
      <c r="G254" s="28">
        <f t="shared" si="23"/>
        <v>3.2948254558352584E-08</v>
      </c>
      <c r="H254" s="61">
        <f t="shared" si="18"/>
        <v>2.2660730995430074E-12</v>
      </c>
    </row>
    <row r="255" spans="1:8" ht="15.75">
      <c r="A255" s="6">
        <v>38593</v>
      </c>
      <c r="B255" s="1">
        <v>288.45</v>
      </c>
      <c r="C255" s="24">
        <f t="shared" si="19"/>
        <v>0.017027490393486572</v>
      </c>
      <c r="D255" s="24">
        <f t="shared" si="20"/>
        <v>0.0002899354291002775</v>
      </c>
      <c r="E255" s="27">
        <f t="shared" si="21"/>
        <v>0.00196078431372549</v>
      </c>
      <c r="F255" s="28">
        <f t="shared" si="22"/>
        <v>1.2811351055020272E-07</v>
      </c>
      <c r="G255" s="28">
        <f t="shared" si="23"/>
        <v>5.685008413730932E-07</v>
      </c>
      <c r="H255" s="61">
        <f t="shared" si="18"/>
        <v>3.714464565491595E-11</v>
      </c>
    </row>
    <row r="256" spans="1:8" ht="15.75">
      <c r="A256" s="6">
        <v>38590</v>
      </c>
      <c r="B256" s="1">
        <v>283.58</v>
      </c>
      <c r="C256" s="24">
        <f t="shared" si="19"/>
        <v>0.003497186389249093</v>
      </c>
      <c r="D256" s="24">
        <f t="shared" si="20"/>
        <v>1.2230312641149107E-05</v>
      </c>
      <c r="E256" s="27">
        <f t="shared" si="21"/>
        <v>0.00196078431372549</v>
      </c>
      <c r="F256" s="28">
        <f t="shared" si="22"/>
        <v>1.2170783502269257E-07</v>
      </c>
      <c r="G256" s="28">
        <f t="shared" si="23"/>
        <v>2.398100517872374E-08</v>
      </c>
      <c r="H256" s="61">
        <f t="shared" si="18"/>
        <v>1.488524873204927E-12</v>
      </c>
    </row>
    <row r="257" spans="1:8" ht="15.75">
      <c r="A257" s="6">
        <v>38589</v>
      </c>
      <c r="B257" s="1">
        <v>282.59</v>
      </c>
      <c r="C257" s="24">
        <f t="shared" si="19"/>
        <v>7.07764173271689E-05</v>
      </c>
      <c r="D257" s="24">
        <f t="shared" si="20"/>
        <v>5.009301249669575E-09</v>
      </c>
      <c r="E257" s="27">
        <f t="shared" si="21"/>
        <v>0.00196078431372549</v>
      </c>
      <c r="F257" s="28">
        <f t="shared" si="22"/>
        <v>1.1562244327155794E-07</v>
      </c>
      <c r="G257" s="28">
        <f t="shared" si="23"/>
        <v>9.822159313077598E-12</v>
      </c>
      <c r="H257" s="61">
        <f t="shared" si="18"/>
        <v>5.791876495700647E-16</v>
      </c>
    </row>
    <row r="258" spans="1:8" ht="15.75">
      <c r="A258" s="6">
        <v>38588</v>
      </c>
      <c r="B258" s="1">
        <v>282.57</v>
      </c>
      <c r="C258" s="24">
        <f t="shared" si="19"/>
        <v>0.010637830459853009</v>
      </c>
      <c r="D258" s="24">
        <f t="shared" si="20"/>
        <v>0.00011316343689257648</v>
      </c>
      <c r="E258" s="27">
        <f t="shared" si="21"/>
        <v>0.00196078431372549</v>
      </c>
      <c r="F258" s="28">
        <f t="shared" si="22"/>
        <v>1.0984132110798004E-07</v>
      </c>
      <c r="G258" s="28">
        <f t="shared" si="23"/>
        <v>2.218890919462284E-07</v>
      </c>
      <c r="H258" s="61">
        <f t="shared" si="18"/>
        <v>1.2430021409400128E-11</v>
      </c>
    </row>
    <row r="259" spans="1:8" ht="15.75">
      <c r="A259" s="6">
        <v>38587</v>
      </c>
      <c r="B259" s="1">
        <v>279.58</v>
      </c>
      <c r="C259" s="24">
        <f t="shared" si="19"/>
        <v>0.020123874970522804</v>
      </c>
      <c r="D259" s="24">
        <f t="shared" si="20"/>
        <v>0.00040497034382923423</v>
      </c>
      <c r="E259" s="27">
        <f t="shared" si="21"/>
        <v>0.00196078431372549</v>
      </c>
      <c r="F259" s="28">
        <f t="shared" si="22"/>
        <v>1.0434925505258103E-07</v>
      </c>
      <c r="G259" s="28">
        <f t="shared" si="23"/>
        <v>7.940594977043808E-07</v>
      </c>
      <c r="H259" s="61">
        <f t="shared" si="18"/>
        <v>4.2258353696968197E-11</v>
      </c>
    </row>
    <row r="260" spans="1:8" ht="15.75">
      <c r="A260" s="6">
        <v>38586</v>
      </c>
      <c r="B260" s="1">
        <v>274.01</v>
      </c>
      <c r="C260" s="24">
        <f t="shared" si="19"/>
        <v>-0.021625001096790084</v>
      </c>
      <c r="D260" s="24">
        <f t="shared" si="20"/>
        <v>0.00046764067243617235</v>
      </c>
      <c r="E260" s="27">
        <f t="shared" si="21"/>
        <v>0.00196078431372549</v>
      </c>
      <c r="F260" s="28">
        <f t="shared" si="22"/>
        <v>9.913179229995197E-08</v>
      </c>
      <c r="G260" s="28">
        <f t="shared" si="23"/>
        <v>9.16942494972887E-07</v>
      </c>
      <c r="H260" s="61">
        <f t="shared" si="18"/>
        <v>4.635805801095251E-11</v>
      </c>
    </row>
    <row r="261" spans="1:8" ht="15.75">
      <c r="A261" s="6">
        <v>38583</v>
      </c>
      <c r="B261" s="1">
        <v>280</v>
      </c>
      <c r="C261" s="24">
        <f t="shared" si="19"/>
        <v>3.5714923484549625E-05</v>
      </c>
      <c r="D261" s="24">
        <f t="shared" si="20"/>
        <v>1.2755557595072343E-09</v>
      </c>
      <c r="E261" s="27">
        <f t="shared" si="21"/>
        <v>0.00196078431372549</v>
      </c>
      <c r="F261" s="28">
        <f t="shared" si="22"/>
        <v>9.417520268495437E-08</v>
      </c>
      <c r="G261" s="28">
        <f t="shared" si="23"/>
        <v>2.5010897245239887E-12</v>
      </c>
      <c r="H261" s="61">
        <f aca="true" t="shared" si="24" ref="H261:H324">F261*D261</f>
        <v>1.201257221875547E-16</v>
      </c>
    </row>
    <row r="262" spans="1:8" ht="15.75">
      <c r="A262" s="6">
        <v>38582</v>
      </c>
      <c r="B262" s="1">
        <v>279.99</v>
      </c>
      <c r="C262" s="24">
        <f aca="true" t="shared" si="25" ref="C262:C325">LN(B262/B263)</f>
        <v>-0.018086107672861316</v>
      </c>
      <c r="D262" s="24">
        <f aca="true" t="shared" si="26" ref="D262:D325">C262^2</f>
        <v>0.000327107290754333</v>
      </c>
      <c r="E262" s="27">
        <f aca="true" t="shared" si="27" ref="E262:E325">1/510</f>
        <v>0.00196078431372549</v>
      </c>
      <c r="F262" s="28">
        <f aca="true" t="shared" si="28" ref="F262:F325">F261*$F$1</f>
        <v>8.946644255070665E-08</v>
      </c>
      <c r="G262" s="28">
        <f aca="true" t="shared" si="29" ref="G262:G325">E262*D262</f>
        <v>6.413868446163391E-07</v>
      </c>
      <c r="H262" s="61">
        <f t="shared" si="24"/>
        <v>2.926512563618983E-11</v>
      </c>
    </row>
    <row r="263" spans="1:8" ht="15.75">
      <c r="A263" s="6">
        <v>38581</v>
      </c>
      <c r="B263" s="1">
        <v>285.1</v>
      </c>
      <c r="C263" s="24">
        <f t="shared" si="25"/>
        <v>-0.001927289251845023</v>
      </c>
      <c r="D263" s="24">
        <f t="shared" si="26"/>
        <v>3.714443860277348E-06</v>
      </c>
      <c r="E263" s="27">
        <f t="shared" si="27"/>
        <v>0.00196078431372549</v>
      </c>
      <c r="F263" s="28">
        <f t="shared" si="28"/>
        <v>8.499312042317132E-08</v>
      </c>
      <c r="G263" s="28">
        <f t="shared" si="29"/>
        <v>7.2832232554457806E-09</v>
      </c>
      <c r="H263" s="61">
        <f t="shared" si="24"/>
        <v>3.1570217432166197E-13</v>
      </c>
    </row>
    <row r="264" spans="1:8" ht="15.75">
      <c r="A264" s="6">
        <v>38580</v>
      </c>
      <c r="B264" s="1">
        <v>285.65</v>
      </c>
      <c r="C264" s="24">
        <f t="shared" si="25"/>
        <v>0.005793047009265521</v>
      </c>
      <c r="D264" s="24">
        <f t="shared" si="26"/>
        <v>3.355939365156019E-05</v>
      </c>
      <c r="E264" s="27">
        <f t="shared" si="27"/>
        <v>0.00196078431372549</v>
      </c>
      <c r="F264" s="28">
        <f t="shared" si="28"/>
        <v>8.074346440201276E-08</v>
      </c>
      <c r="G264" s="28">
        <f t="shared" si="29"/>
        <v>6.580273265011801E-08</v>
      </c>
      <c r="H264" s="61">
        <f t="shared" si="24"/>
        <v>2.709701706657883E-12</v>
      </c>
    </row>
    <row r="265" spans="1:8" ht="15.75">
      <c r="A265" s="6">
        <v>38579</v>
      </c>
      <c r="B265" s="1">
        <v>284</v>
      </c>
      <c r="C265" s="24">
        <f t="shared" si="25"/>
        <v>-0.019940701165919315</v>
      </c>
      <c r="D265" s="24">
        <f t="shared" si="26"/>
        <v>0.0003976315629884959</v>
      </c>
      <c r="E265" s="27">
        <f t="shared" si="27"/>
        <v>0.00196078431372549</v>
      </c>
      <c r="F265" s="28">
        <f t="shared" si="28"/>
        <v>7.670629118191211E-08</v>
      </c>
      <c r="G265" s="28">
        <f t="shared" si="29"/>
        <v>7.796697313499919E-07</v>
      </c>
      <c r="H265" s="61">
        <f t="shared" si="24"/>
        <v>3.0500842453714394E-11</v>
      </c>
    </row>
    <row r="266" spans="1:8" ht="15.75">
      <c r="A266" s="6">
        <v>38576</v>
      </c>
      <c r="B266" s="1">
        <v>289.72</v>
      </c>
      <c r="C266" s="24">
        <f t="shared" si="25"/>
        <v>0.01976466032398956</v>
      </c>
      <c r="D266" s="24">
        <f t="shared" si="26"/>
        <v>0.0003906417977226871</v>
      </c>
      <c r="E266" s="27">
        <f t="shared" si="27"/>
        <v>0.00196078431372549</v>
      </c>
      <c r="F266" s="28">
        <f t="shared" si="28"/>
        <v>7.287097662281651E-08</v>
      </c>
      <c r="G266" s="28">
        <f t="shared" si="29"/>
        <v>7.659643092601708E-07</v>
      </c>
      <c r="H266" s="61">
        <f t="shared" si="24"/>
        <v>2.846644930974495E-11</v>
      </c>
    </row>
    <row r="267" spans="1:8" ht="15.75">
      <c r="A267" s="6">
        <v>38575</v>
      </c>
      <c r="B267" s="1">
        <v>284.05</v>
      </c>
      <c r="C267" s="24">
        <f t="shared" si="25"/>
        <v>-0.005722024283057067</v>
      </c>
      <c r="D267" s="24">
        <f t="shared" si="26"/>
        <v>3.2741561895894746E-05</v>
      </c>
      <c r="E267" s="27">
        <f t="shared" si="27"/>
        <v>0.00196078431372549</v>
      </c>
      <c r="F267" s="28">
        <f t="shared" si="28"/>
        <v>6.922742779167568E-08</v>
      </c>
      <c r="G267" s="28">
        <f t="shared" si="29"/>
        <v>6.419914097234264E-08</v>
      </c>
      <c r="H267" s="61">
        <f t="shared" si="24"/>
        <v>2.2666141119347332E-12</v>
      </c>
    </row>
    <row r="268" spans="1:8" ht="15.75">
      <c r="A268" s="6">
        <v>38574</v>
      </c>
      <c r="B268" s="1">
        <v>285.68</v>
      </c>
      <c r="C268" s="24">
        <f t="shared" si="25"/>
        <v>-0.02040781089729588</v>
      </c>
      <c r="D268" s="24">
        <f t="shared" si="26"/>
        <v>0.0004164787456197884</v>
      </c>
      <c r="E268" s="27">
        <f t="shared" si="27"/>
        <v>0.00196078431372549</v>
      </c>
      <c r="F268" s="28">
        <f t="shared" si="28"/>
        <v>6.57660564020919E-08</v>
      </c>
      <c r="G268" s="28">
        <f t="shared" si="29"/>
        <v>8.166249914113499E-07</v>
      </c>
      <c r="H268" s="61">
        <f t="shared" si="24"/>
        <v>2.739016467470349E-11</v>
      </c>
    </row>
    <row r="269" spans="1:8" ht="15.75">
      <c r="A269" s="6">
        <v>38573</v>
      </c>
      <c r="B269" s="1">
        <v>291.57</v>
      </c>
      <c r="C269" s="24">
        <f t="shared" si="25"/>
        <v>0.001098109303578628</v>
      </c>
      <c r="D269" s="24">
        <f t="shared" si="26"/>
        <v>1.2058440426059395E-06</v>
      </c>
      <c r="E269" s="27">
        <f t="shared" si="27"/>
        <v>0.00196078431372549</v>
      </c>
      <c r="F269" s="28">
        <f t="shared" si="28"/>
        <v>6.24777535819873E-08</v>
      </c>
      <c r="G269" s="28">
        <f t="shared" si="29"/>
        <v>2.364400083541058E-09</v>
      </c>
      <c r="H269" s="61">
        <f t="shared" si="24"/>
        <v>7.533842695224128E-14</v>
      </c>
    </row>
    <row r="270" spans="1:8" ht="15.75">
      <c r="A270" s="6">
        <v>38572</v>
      </c>
      <c r="B270" s="1">
        <v>291.25</v>
      </c>
      <c r="C270" s="24">
        <f t="shared" si="25"/>
        <v>-0.003769709741769258</v>
      </c>
      <c r="D270" s="24">
        <f t="shared" si="26"/>
        <v>1.4210711537190046E-05</v>
      </c>
      <c r="E270" s="27">
        <f t="shared" si="27"/>
        <v>0.00196078431372549</v>
      </c>
      <c r="F270" s="28">
        <f t="shared" si="28"/>
        <v>5.935386590288793E-08</v>
      </c>
      <c r="G270" s="28">
        <f t="shared" si="29"/>
        <v>2.786414026900009E-08</v>
      </c>
      <c r="H270" s="61">
        <f t="shared" si="24"/>
        <v>8.434606669630004E-13</v>
      </c>
    </row>
    <row r="271" spans="1:8" ht="15.75">
      <c r="A271" s="6">
        <v>38569</v>
      </c>
      <c r="B271" s="1">
        <v>292.35</v>
      </c>
      <c r="C271" s="24">
        <f t="shared" si="25"/>
        <v>-0.018235320912690343</v>
      </c>
      <c r="D271" s="24">
        <f t="shared" si="26"/>
        <v>0.00033252692878880176</v>
      </c>
      <c r="E271" s="27">
        <f t="shared" si="27"/>
        <v>0.00196078431372549</v>
      </c>
      <c r="F271" s="28">
        <f t="shared" si="28"/>
        <v>5.6386172607743534E-08</v>
      </c>
      <c r="G271" s="28">
        <f t="shared" si="29"/>
        <v>6.520135858603956E-07</v>
      </c>
      <c r="H271" s="61">
        <f t="shared" si="24"/>
        <v>1.874992080340822E-11</v>
      </c>
    </row>
    <row r="272" spans="1:8" ht="15.75">
      <c r="A272" s="6">
        <v>38568</v>
      </c>
      <c r="B272" s="1">
        <v>297.73</v>
      </c>
      <c r="C272" s="24">
        <f t="shared" si="25"/>
        <v>0.0014453055303179866</v>
      </c>
      <c r="D272" s="24">
        <f t="shared" si="26"/>
        <v>2.0889080759677565E-06</v>
      </c>
      <c r="E272" s="27">
        <f t="shared" si="27"/>
        <v>0.00196078431372549</v>
      </c>
      <c r="F272" s="28">
        <f t="shared" si="28"/>
        <v>5.3566863977356356E-08</v>
      </c>
      <c r="G272" s="28">
        <f t="shared" si="29"/>
        <v>4.095898188172071E-09</v>
      </c>
      <c r="H272" s="61">
        <f t="shared" si="24"/>
        <v>1.1189625476656599E-13</v>
      </c>
    </row>
    <row r="273" spans="1:8" ht="15.75">
      <c r="A273" s="6">
        <v>38567</v>
      </c>
      <c r="B273" s="1">
        <v>297.3</v>
      </c>
      <c r="C273" s="24">
        <f t="shared" si="25"/>
        <v>-0.006337093077834248</v>
      </c>
      <c r="D273" s="24">
        <f t="shared" si="26"/>
        <v>4.0158748677134743E-05</v>
      </c>
      <c r="E273" s="27">
        <f t="shared" si="27"/>
        <v>0.00196078431372549</v>
      </c>
      <c r="F273" s="28">
        <f t="shared" si="28"/>
        <v>5.088852077848854E-08</v>
      </c>
      <c r="G273" s="28">
        <f t="shared" si="29"/>
        <v>7.874264446497008E-08</v>
      </c>
      <c r="H273" s="61">
        <f t="shared" si="24"/>
        <v>2.0436193164944707E-12</v>
      </c>
    </row>
    <row r="274" spans="1:8" ht="15.75">
      <c r="A274" s="6">
        <v>38566</v>
      </c>
      <c r="B274" s="1">
        <v>299.19</v>
      </c>
      <c r="C274" s="24">
        <f t="shared" si="25"/>
        <v>0.025661529982581407</v>
      </c>
      <c r="D274" s="24">
        <f t="shared" si="26"/>
        <v>0.0006585141210469246</v>
      </c>
      <c r="E274" s="27">
        <f t="shared" si="27"/>
        <v>0.00196078431372549</v>
      </c>
      <c r="F274" s="28">
        <f t="shared" si="28"/>
        <v>4.834409473956411E-08</v>
      </c>
      <c r="G274" s="28">
        <f t="shared" si="29"/>
        <v>1.2912041589155383E-06</v>
      </c>
      <c r="H274" s="61">
        <f t="shared" si="24"/>
        <v>3.183526905523331E-11</v>
      </c>
    </row>
    <row r="275" spans="1:8" ht="15.75">
      <c r="A275" s="6">
        <v>38565</v>
      </c>
      <c r="B275" s="1">
        <v>291.61</v>
      </c>
      <c r="C275" s="24">
        <f t="shared" si="25"/>
        <v>0.013290493711936259</v>
      </c>
      <c r="D275" s="24">
        <f t="shared" si="26"/>
        <v>0.00017663722310701723</v>
      </c>
      <c r="E275" s="27">
        <f t="shared" si="27"/>
        <v>0.00196078431372549</v>
      </c>
      <c r="F275" s="28">
        <f t="shared" si="28"/>
        <v>4.59268900025859E-08</v>
      </c>
      <c r="G275" s="28">
        <f t="shared" si="29"/>
        <v>3.463474962882691E-07</v>
      </c>
      <c r="H275" s="61">
        <f t="shared" si="24"/>
        <v>8.112398315998204E-12</v>
      </c>
    </row>
    <row r="276" spans="1:8" ht="15.75">
      <c r="A276" s="6">
        <v>38562</v>
      </c>
      <c r="B276" s="1">
        <v>287.76</v>
      </c>
      <c r="C276" s="24">
        <f t="shared" si="25"/>
        <v>-0.01975083988078266</v>
      </c>
      <c r="D276" s="24">
        <f t="shared" si="26"/>
        <v>0.00039009567599631483</v>
      </c>
      <c r="E276" s="27">
        <f t="shared" si="27"/>
        <v>0.00196078431372549</v>
      </c>
      <c r="F276" s="28">
        <f t="shared" si="28"/>
        <v>4.36305455024566E-08</v>
      </c>
      <c r="G276" s="28">
        <f t="shared" si="29"/>
        <v>7.648934823457154E-07</v>
      </c>
      <c r="H276" s="61">
        <f t="shared" si="24"/>
        <v>1.7020087141868782E-11</v>
      </c>
    </row>
    <row r="277" spans="1:8" ht="15.75">
      <c r="A277" s="6">
        <v>38561</v>
      </c>
      <c r="B277" s="1">
        <v>293.5</v>
      </c>
      <c r="C277" s="24">
        <f t="shared" si="25"/>
        <v>-0.011618781519549759</v>
      </c>
      <c r="D277" s="24">
        <f t="shared" si="26"/>
        <v>0.000134996083999031</v>
      </c>
      <c r="E277" s="27">
        <f t="shared" si="27"/>
        <v>0.00196078431372549</v>
      </c>
      <c r="F277" s="28">
        <f t="shared" si="28"/>
        <v>4.144901822733377E-08</v>
      </c>
      <c r="G277" s="28">
        <f t="shared" si="29"/>
        <v>2.6469820391966864E-07</v>
      </c>
      <c r="H277" s="61">
        <f t="shared" si="24"/>
        <v>5.595455146294517E-12</v>
      </c>
    </row>
    <row r="278" spans="1:8" ht="15.75">
      <c r="A278" s="6">
        <v>38560</v>
      </c>
      <c r="B278" s="1">
        <v>296.93</v>
      </c>
      <c r="C278" s="24">
        <f t="shared" si="25"/>
        <v>0.0028329586246527913</v>
      </c>
      <c r="D278" s="24">
        <f t="shared" si="26"/>
        <v>8.025654568994636E-06</v>
      </c>
      <c r="E278" s="27">
        <f t="shared" si="27"/>
        <v>0.00196078431372549</v>
      </c>
      <c r="F278" s="28">
        <f t="shared" si="28"/>
        <v>3.937656731596708E-08</v>
      </c>
      <c r="G278" s="28">
        <f t="shared" si="29"/>
        <v>1.5736577586263993E-08</v>
      </c>
      <c r="H278" s="61">
        <f t="shared" si="24"/>
        <v>3.16022727390716E-13</v>
      </c>
    </row>
    <row r="279" spans="1:8" ht="15.75">
      <c r="A279" s="6">
        <v>38559</v>
      </c>
      <c r="B279" s="1">
        <v>296.09</v>
      </c>
      <c r="C279" s="24">
        <f t="shared" si="25"/>
        <v>0.0008108930403449672</v>
      </c>
      <c r="D279" s="24">
        <f t="shared" si="26"/>
        <v>6.575475228799046E-07</v>
      </c>
      <c r="E279" s="27">
        <f t="shared" si="27"/>
        <v>0.00196078431372549</v>
      </c>
      <c r="F279" s="28">
        <f t="shared" si="28"/>
        <v>3.740773895016872E-08</v>
      </c>
      <c r="G279" s="28">
        <f t="shared" si="29"/>
        <v>1.2893088683919697E-09</v>
      </c>
      <c r="H279" s="61">
        <f t="shared" si="24"/>
        <v>2.4597366083221564E-14</v>
      </c>
    </row>
    <row r="280" spans="1:8" ht="15.75">
      <c r="A280" s="6">
        <v>38558</v>
      </c>
      <c r="B280" s="1">
        <v>295.85</v>
      </c>
      <c r="C280" s="24">
        <f t="shared" si="25"/>
        <v>-0.02189807518267474</v>
      </c>
      <c r="D280" s="24">
        <f t="shared" si="26"/>
        <v>0.00047952569670607533</v>
      </c>
      <c r="E280" s="27">
        <f t="shared" si="27"/>
        <v>0.00196078431372549</v>
      </c>
      <c r="F280" s="28">
        <f t="shared" si="28"/>
        <v>3.553735200266028E-08</v>
      </c>
      <c r="G280" s="28">
        <f t="shared" si="29"/>
        <v>9.402464641295595E-07</v>
      </c>
      <c r="H280" s="61">
        <f t="shared" si="24"/>
        <v>1.7041073478164712E-11</v>
      </c>
    </row>
    <row r="281" spans="1:8" ht="15.75">
      <c r="A281" s="6">
        <v>38555</v>
      </c>
      <c r="B281" s="1">
        <v>302.4</v>
      </c>
      <c r="C281" s="24">
        <f t="shared" si="25"/>
        <v>-0.03745124054168298</v>
      </c>
      <c r="D281" s="24">
        <f t="shared" si="26"/>
        <v>0.001402595418110999</v>
      </c>
      <c r="E281" s="27">
        <f t="shared" si="27"/>
        <v>0.00196078431372549</v>
      </c>
      <c r="F281" s="28">
        <f t="shared" si="28"/>
        <v>3.376048440252726E-08</v>
      </c>
      <c r="G281" s="28">
        <f t="shared" si="29"/>
        <v>2.750187094335292E-06</v>
      </c>
      <c r="H281" s="61">
        <f t="shared" si="24"/>
        <v>4.7352300736192587E-11</v>
      </c>
    </row>
    <row r="282" spans="1:8" ht="15.75">
      <c r="A282" s="6">
        <v>38554</v>
      </c>
      <c r="B282" s="1">
        <v>313.94</v>
      </c>
      <c r="C282" s="24">
        <f t="shared" si="25"/>
        <v>0.006198697037578613</v>
      </c>
      <c r="D282" s="24">
        <f t="shared" si="26"/>
        <v>3.8423844963685874E-05</v>
      </c>
      <c r="E282" s="27">
        <f t="shared" si="27"/>
        <v>0.00196078431372549</v>
      </c>
      <c r="F282" s="28">
        <f t="shared" si="28"/>
        <v>3.20724601824009E-08</v>
      </c>
      <c r="G282" s="28">
        <f t="shared" si="29"/>
        <v>7.534087247781544E-08</v>
      </c>
      <c r="H282" s="61">
        <f t="shared" si="24"/>
        <v>1.2323472376525606E-12</v>
      </c>
    </row>
    <row r="283" spans="1:8" ht="15.75">
      <c r="A283" s="6">
        <v>38553</v>
      </c>
      <c r="B283" s="1">
        <v>312</v>
      </c>
      <c r="C283" s="24">
        <f t="shared" si="25"/>
        <v>0.006753523015779924</v>
      </c>
      <c r="D283" s="24">
        <f t="shared" si="26"/>
        <v>4.561007312466916E-05</v>
      </c>
      <c r="E283" s="27">
        <f t="shared" si="27"/>
        <v>0.00196078431372549</v>
      </c>
      <c r="F283" s="28">
        <f t="shared" si="28"/>
        <v>3.0468837173280856E-08</v>
      </c>
      <c r="G283" s="28">
        <f t="shared" si="29"/>
        <v>8.943151593072384E-08</v>
      </c>
      <c r="H283" s="61">
        <f t="shared" si="24"/>
        <v>1.3896858914969779E-12</v>
      </c>
    </row>
    <row r="284" spans="1:8" ht="15.75">
      <c r="A284" s="6">
        <v>38552</v>
      </c>
      <c r="B284" s="1">
        <v>309.9</v>
      </c>
      <c r="C284" s="24">
        <f t="shared" si="25"/>
        <v>0.03400170022945293</v>
      </c>
      <c r="D284" s="24">
        <f t="shared" si="26"/>
        <v>0.0011561156184935796</v>
      </c>
      <c r="E284" s="27">
        <f t="shared" si="27"/>
        <v>0.00196078431372549</v>
      </c>
      <c r="F284" s="28">
        <f t="shared" si="28"/>
        <v>2.894539531461681E-08</v>
      </c>
      <c r="G284" s="28">
        <f t="shared" si="29"/>
        <v>2.266893369595254E-06</v>
      </c>
      <c r="H284" s="61">
        <f t="shared" si="24"/>
        <v>3.3464223606699376E-11</v>
      </c>
    </row>
    <row r="285" spans="1:8" ht="15.75">
      <c r="A285" s="6">
        <v>38551</v>
      </c>
      <c r="B285" s="1">
        <v>299.54</v>
      </c>
      <c r="C285" s="24">
        <f t="shared" si="25"/>
        <v>-0.005493330279130564</v>
      </c>
      <c r="D285" s="24">
        <f t="shared" si="26"/>
        <v>3.0176677555612684E-05</v>
      </c>
      <c r="E285" s="27">
        <f t="shared" si="27"/>
        <v>0.00196078431372549</v>
      </c>
      <c r="F285" s="28">
        <f t="shared" si="28"/>
        <v>2.7498125548885968E-08</v>
      </c>
      <c r="G285" s="28">
        <f t="shared" si="29"/>
        <v>5.916995599139742E-08</v>
      </c>
      <c r="H285" s="61">
        <f t="shared" si="24"/>
        <v>8.298020680724869E-13</v>
      </c>
    </row>
    <row r="286" spans="1:8" ht="15.75">
      <c r="A286" s="6">
        <v>38548</v>
      </c>
      <c r="B286" s="1">
        <v>301.19</v>
      </c>
      <c r="C286" s="24">
        <f t="shared" si="25"/>
        <v>0.0009965453920661338</v>
      </c>
      <c r="D286" s="24">
        <f t="shared" si="26"/>
        <v>9.931027184482443E-07</v>
      </c>
      <c r="E286" s="27">
        <f t="shared" si="27"/>
        <v>0.00196078431372549</v>
      </c>
      <c r="F286" s="28">
        <f t="shared" si="28"/>
        <v>2.612321927144167E-08</v>
      </c>
      <c r="G286" s="28">
        <f t="shared" si="29"/>
        <v>1.9472602322514592E-09</v>
      </c>
      <c r="H286" s="61">
        <f t="shared" si="24"/>
        <v>2.5943040073088284E-14</v>
      </c>
    </row>
    <row r="287" spans="1:8" ht="15.75">
      <c r="A287" s="6">
        <v>38547</v>
      </c>
      <c r="B287" s="1">
        <v>300.89</v>
      </c>
      <c r="C287" s="24">
        <f t="shared" si="25"/>
        <v>0.00676951313806703</v>
      </c>
      <c r="D287" s="24">
        <f t="shared" si="26"/>
        <v>4.582630812646212E-05</v>
      </c>
      <c r="E287" s="27">
        <f t="shared" si="27"/>
        <v>0.00196078431372549</v>
      </c>
      <c r="F287" s="28">
        <f t="shared" si="28"/>
        <v>2.4817058307869585E-08</v>
      </c>
      <c r="G287" s="28">
        <f t="shared" si="29"/>
        <v>8.985550613031789E-08</v>
      </c>
      <c r="H287" s="61">
        <f t="shared" si="24"/>
        <v>1.1372741608088083E-12</v>
      </c>
    </row>
    <row r="288" spans="1:8" ht="15.75">
      <c r="A288" s="6">
        <v>38546</v>
      </c>
      <c r="B288" s="1">
        <v>298.86</v>
      </c>
      <c r="C288" s="24">
        <f t="shared" si="25"/>
        <v>0.023975142669497768</v>
      </c>
      <c r="D288" s="24">
        <f t="shared" si="26"/>
        <v>0.0005748074660227726</v>
      </c>
      <c r="E288" s="27">
        <f t="shared" si="27"/>
        <v>0.00196078431372549</v>
      </c>
      <c r="F288" s="28">
        <f t="shared" si="28"/>
        <v>2.3576205392476106E-08</v>
      </c>
      <c r="G288" s="28">
        <f t="shared" si="29"/>
        <v>1.12707346278975E-06</v>
      </c>
      <c r="H288" s="61">
        <f t="shared" si="24"/>
        <v>1.3551778880081616E-11</v>
      </c>
    </row>
    <row r="289" spans="1:8" ht="15.75">
      <c r="A289" s="6">
        <v>38545</v>
      </c>
      <c r="B289" s="1">
        <v>291.78</v>
      </c>
      <c r="C289" s="24">
        <f t="shared" si="25"/>
        <v>-0.005366341728119595</v>
      </c>
      <c r="D289" s="24">
        <f t="shared" si="26"/>
        <v>2.8797623542957602E-05</v>
      </c>
      <c r="E289" s="27">
        <f t="shared" si="27"/>
        <v>0.00196078431372549</v>
      </c>
      <c r="F289" s="28">
        <f t="shared" si="28"/>
        <v>2.2397395122852298E-08</v>
      </c>
      <c r="G289" s="28">
        <f t="shared" si="29"/>
        <v>5.6465928515603144E-08</v>
      </c>
      <c r="H289" s="61">
        <f t="shared" si="24"/>
        <v>6.449917530907751E-13</v>
      </c>
    </row>
    <row r="290" spans="1:8" ht="15.75">
      <c r="A290" s="6">
        <v>38544</v>
      </c>
      <c r="B290" s="1">
        <v>293.35</v>
      </c>
      <c r="C290" s="24">
        <f t="shared" si="25"/>
        <v>-0.009769744250009184</v>
      </c>
      <c r="D290" s="24">
        <f t="shared" si="26"/>
        <v>9.544790271058751E-05</v>
      </c>
      <c r="E290" s="27">
        <f t="shared" si="27"/>
        <v>0.00196078431372549</v>
      </c>
      <c r="F290" s="28">
        <f t="shared" si="28"/>
        <v>2.127752536670968E-08</v>
      </c>
      <c r="G290" s="28">
        <f t="shared" si="29"/>
        <v>1.8715275041291668E-07</v>
      </c>
      <c r="H290" s="61">
        <f t="shared" si="24"/>
        <v>2.0308951711237636E-12</v>
      </c>
    </row>
    <row r="291" spans="1:8" ht="15.75">
      <c r="A291" s="6">
        <v>38541</v>
      </c>
      <c r="B291" s="1">
        <v>296.23</v>
      </c>
      <c r="C291" s="24">
        <f t="shared" si="25"/>
        <v>0.0023319881463903297</v>
      </c>
      <c r="D291" s="24">
        <f t="shared" si="26"/>
        <v>5.438168714905005E-06</v>
      </c>
      <c r="E291" s="27">
        <f t="shared" si="27"/>
        <v>0.00196078431372549</v>
      </c>
      <c r="F291" s="28">
        <f t="shared" si="28"/>
        <v>2.0213649098374197E-08</v>
      </c>
      <c r="G291" s="28">
        <f t="shared" si="29"/>
        <v>1.0663075911578441E-08</v>
      </c>
      <c r="H291" s="61">
        <f t="shared" si="24"/>
        <v>1.0992523414084632E-13</v>
      </c>
    </row>
    <row r="292" spans="1:8" ht="15.75">
      <c r="A292" s="6">
        <v>38540</v>
      </c>
      <c r="B292" s="1">
        <v>295.54</v>
      </c>
      <c r="C292" s="24">
        <f t="shared" si="25"/>
        <v>0.013695577403894429</v>
      </c>
      <c r="D292" s="24">
        <f t="shared" si="26"/>
        <v>0.00018756884042606367</v>
      </c>
      <c r="E292" s="27">
        <f t="shared" si="27"/>
        <v>0.00196078431372549</v>
      </c>
      <c r="F292" s="28">
        <f t="shared" si="28"/>
        <v>1.9202966643455486E-08</v>
      </c>
      <c r="G292" s="28">
        <f t="shared" si="29"/>
        <v>3.677820400511052E-07</v>
      </c>
      <c r="H292" s="61">
        <f t="shared" si="24"/>
        <v>3.6018781860533255E-12</v>
      </c>
    </row>
    <row r="293" spans="1:8" ht="15.75">
      <c r="A293" s="6">
        <v>38539</v>
      </c>
      <c r="B293" s="1">
        <v>291.52</v>
      </c>
      <c r="C293" s="24">
        <f t="shared" si="25"/>
        <v>-0.014270630273863773</v>
      </c>
      <c r="D293" s="24">
        <f t="shared" si="26"/>
        <v>0.00020365088841331724</v>
      </c>
      <c r="E293" s="27">
        <f t="shared" si="27"/>
        <v>0.00196078431372549</v>
      </c>
      <c r="F293" s="28">
        <f t="shared" si="28"/>
        <v>1.824281831128271E-08</v>
      </c>
      <c r="G293" s="28">
        <f t="shared" si="29"/>
        <v>3.993154674770926E-07</v>
      </c>
      <c r="H293" s="61">
        <f t="shared" si="24"/>
        <v>3.715166156255456E-12</v>
      </c>
    </row>
    <row r="294" spans="1:8" ht="15.75">
      <c r="A294" s="6">
        <v>38538</v>
      </c>
      <c r="B294" s="1">
        <v>295.71</v>
      </c>
      <c r="C294" s="24">
        <f t="shared" si="25"/>
        <v>0.015197239465546809</v>
      </c>
      <c r="D294" s="24">
        <f t="shared" si="26"/>
        <v>0.00023095608737317346</v>
      </c>
      <c r="E294" s="27">
        <f t="shared" si="27"/>
        <v>0.00196078431372549</v>
      </c>
      <c r="F294" s="28">
        <f t="shared" si="28"/>
        <v>1.7330677395718574E-08</v>
      </c>
      <c r="G294" s="28">
        <f t="shared" si="29"/>
        <v>4.5285507328073225E-07</v>
      </c>
      <c r="H294" s="61">
        <f t="shared" si="24"/>
        <v>4.002625442841861E-12</v>
      </c>
    </row>
    <row r="295" spans="1:8" ht="15.75">
      <c r="A295" s="6">
        <v>38534</v>
      </c>
      <c r="B295" s="1">
        <v>291.25</v>
      </c>
      <c r="C295" s="24">
        <f t="shared" si="25"/>
        <v>-0.009907836430554632</v>
      </c>
      <c r="D295" s="24">
        <f t="shared" si="26"/>
        <v>9.816522273462555E-05</v>
      </c>
      <c r="E295" s="27">
        <f t="shared" si="27"/>
        <v>0.00196078431372549</v>
      </c>
      <c r="F295" s="28">
        <f t="shared" si="28"/>
        <v>1.6464143525932644E-08</v>
      </c>
      <c r="G295" s="28">
        <f t="shared" si="29"/>
        <v>1.9248082889142263E-07</v>
      </c>
      <c r="H295" s="61">
        <f t="shared" si="24"/>
        <v>1.6162063163580212E-12</v>
      </c>
    </row>
    <row r="296" spans="1:8" ht="15.75">
      <c r="A296" s="6">
        <v>38533</v>
      </c>
      <c r="B296" s="1">
        <v>294.15</v>
      </c>
      <c r="C296" s="24">
        <f t="shared" si="25"/>
        <v>0.004873320599513476</v>
      </c>
      <c r="D296" s="24">
        <f t="shared" si="26"/>
        <v>2.374925366564238E-05</v>
      </c>
      <c r="E296" s="27">
        <f t="shared" si="27"/>
        <v>0.00196078431372549</v>
      </c>
      <c r="F296" s="28">
        <f t="shared" si="28"/>
        <v>1.564093634963601E-08</v>
      </c>
      <c r="G296" s="28">
        <f t="shared" si="29"/>
        <v>4.6567164050279176E-08</v>
      </c>
      <c r="H296" s="61">
        <f t="shared" si="24"/>
        <v>3.7146056493567217E-13</v>
      </c>
    </row>
    <row r="297" spans="1:8" ht="15.75">
      <c r="A297" s="6">
        <v>38532</v>
      </c>
      <c r="B297" s="1">
        <v>292.72</v>
      </c>
      <c r="C297" s="24">
        <f t="shared" si="25"/>
        <v>-0.031210496663918164</v>
      </c>
      <c r="D297" s="24">
        <f t="shared" si="26"/>
        <v>0.0009740951020084468</v>
      </c>
      <c r="E297" s="27">
        <f t="shared" si="27"/>
        <v>0.00196078431372549</v>
      </c>
      <c r="F297" s="28">
        <f t="shared" si="28"/>
        <v>1.485888953215421E-08</v>
      </c>
      <c r="G297" s="28">
        <f t="shared" si="29"/>
        <v>1.9099903960949937E-06</v>
      </c>
      <c r="H297" s="61">
        <f t="shared" si="24"/>
        <v>1.4473971514555999E-11</v>
      </c>
    </row>
    <row r="298" spans="1:8" ht="15.75">
      <c r="A298" s="6">
        <v>38531</v>
      </c>
      <c r="B298" s="1">
        <v>302</v>
      </c>
      <c r="C298" s="24">
        <f t="shared" si="25"/>
        <v>-0.0069295773084493495</v>
      </c>
      <c r="D298" s="24">
        <f t="shared" si="26"/>
        <v>4.801904167377613E-05</v>
      </c>
      <c r="E298" s="27">
        <f t="shared" si="27"/>
        <v>0.00196078431372549</v>
      </c>
      <c r="F298" s="28">
        <f t="shared" si="28"/>
        <v>1.41159450555465E-08</v>
      </c>
      <c r="G298" s="28">
        <f t="shared" si="29"/>
        <v>9.415498367407085E-08</v>
      </c>
      <c r="H298" s="61">
        <f t="shared" si="24"/>
        <v>6.778341538870215E-13</v>
      </c>
    </row>
    <row r="299" spans="1:8" ht="15.75">
      <c r="A299" s="6">
        <v>38530</v>
      </c>
      <c r="B299" s="1">
        <v>304.1</v>
      </c>
      <c r="C299" s="24">
        <f t="shared" si="25"/>
        <v>0.022783059112427836</v>
      </c>
      <c r="D299" s="24">
        <f t="shared" si="26"/>
        <v>0.0005190677825203811</v>
      </c>
      <c r="E299" s="27">
        <f t="shared" si="27"/>
        <v>0.00196078431372549</v>
      </c>
      <c r="F299" s="28">
        <f t="shared" si="28"/>
        <v>1.3410147802769174E-08</v>
      </c>
      <c r="G299" s="28">
        <f t="shared" si="29"/>
        <v>1.0177799657262375E-06</v>
      </c>
      <c r="H299" s="61">
        <f t="shared" si="24"/>
        <v>6.960775683253956E-12</v>
      </c>
    </row>
    <row r="300" spans="1:8" ht="15.75">
      <c r="A300" s="6">
        <v>38527</v>
      </c>
      <c r="B300" s="1">
        <v>297.25</v>
      </c>
      <c r="C300" s="24">
        <f t="shared" si="25"/>
        <v>0.02569311292395511</v>
      </c>
      <c r="D300" s="24">
        <f t="shared" si="26"/>
        <v>0.0006601360517231092</v>
      </c>
      <c r="E300" s="27">
        <f t="shared" si="27"/>
        <v>0.00196078431372549</v>
      </c>
      <c r="F300" s="28">
        <f t="shared" si="28"/>
        <v>1.2739640412630715E-08</v>
      </c>
      <c r="G300" s="28">
        <f t="shared" si="29"/>
        <v>1.2943844151433514E-06</v>
      </c>
      <c r="H300" s="61">
        <f t="shared" si="24"/>
        <v>8.4098959223662E-12</v>
      </c>
    </row>
    <row r="301" spans="1:8" ht="15.75">
      <c r="A301" s="6">
        <v>38526</v>
      </c>
      <c r="B301" s="1">
        <v>289.71</v>
      </c>
      <c r="C301" s="24">
        <f t="shared" si="25"/>
        <v>0.0014162106648466547</v>
      </c>
      <c r="D301" s="24">
        <f t="shared" si="26"/>
        <v>2.005652647225404E-06</v>
      </c>
      <c r="E301" s="27">
        <f t="shared" si="27"/>
        <v>0.00196078431372549</v>
      </c>
      <c r="F301" s="28">
        <f t="shared" si="28"/>
        <v>1.210265839199918E-08</v>
      </c>
      <c r="G301" s="28">
        <f t="shared" si="29"/>
        <v>3.932652249461576E-09</v>
      </c>
      <c r="H301" s="61">
        <f t="shared" si="24"/>
        <v>2.4273728842377906E-14</v>
      </c>
    </row>
    <row r="302" spans="1:8" ht="15.75">
      <c r="A302" s="6">
        <v>38525</v>
      </c>
      <c r="B302" s="1">
        <v>289.3</v>
      </c>
      <c r="C302" s="24">
        <f t="shared" si="25"/>
        <v>0.005059441779866641</v>
      </c>
      <c r="D302" s="24">
        <f t="shared" si="26"/>
        <v>2.5597951123860127E-05</v>
      </c>
      <c r="E302" s="27">
        <f t="shared" si="27"/>
        <v>0.00196078431372549</v>
      </c>
      <c r="F302" s="28">
        <f t="shared" si="28"/>
        <v>1.149752547239922E-08</v>
      </c>
      <c r="G302" s="28">
        <f t="shared" si="29"/>
        <v>5.019206102717672E-08</v>
      </c>
      <c r="H302" s="61">
        <f t="shared" si="24"/>
        <v>2.9431309508781207E-13</v>
      </c>
    </row>
    <row r="303" spans="1:8" ht="15.75">
      <c r="A303" s="6">
        <v>38524</v>
      </c>
      <c r="B303" s="1">
        <v>287.84</v>
      </c>
      <c r="C303" s="24">
        <f t="shared" si="25"/>
        <v>0.003968397312898862</v>
      </c>
      <c r="D303" s="24">
        <f t="shared" si="26"/>
        <v>1.5748177233022904E-05</v>
      </c>
      <c r="E303" s="27">
        <f t="shared" si="27"/>
        <v>0.00196078431372549</v>
      </c>
      <c r="F303" s="28">
        <f t="shared" si="28"/>
        <v>1.0922649198779259E-08</v>
      </c>
      <c r="G303" s="28">
        <f t="shared" si="29"/>
        <v>3.0878778888280206E-08</v>
      </c>
      <c r="H303" s="61">
        <f t="shared" si="24"/>
        <v>1.720118154365114E-13</v>
      </c>
    </row>
    <row r="304" spans="1:8" ht="15.75">
      <c r="A304" s="6">
        <v>38523</v>
      </c>
      <c r="B304" s="1">
        <v>286.7</v>
      </c>
      <c r="C304" s="24">
        <f t="shared" si="25"/>
        <v>0.022575914718581433</v>
      </c>
      <c r="D304" s="24">
        <f t="shared" si="26"/>
        <v>0.0005096719253806618</v>
      </c>
      <c r="E304" s="27">
        <f t="shared" si="27"/>
        <v>0.00196078431372549</v>
      </c>
      <c r="F304" s="28">
        <f t="shared" si="28"/>
        <v>1.0376516738840296E-08</v>
      </c>
      <c r="G304" s="28">
        <f t="shared" si="29"/>
        <v>9.993567164326702E-07</v>
      </c>
      <c r="H304" s="61">
        <f t="shared" si="24"/>
        <v>5.2886192650294E-12</v>
      </c>
    </row>
    <row r="305" spans="1:8" ht="15.75">
      <c r="A305" s="6">
        <v>38520</v>
      </c>
      <c r="B305" s="1">
        <v>280.3</v>
      </c>
      <c r="C305" s="24">
        <f t="shared" si="25"/>
        <v>0.01025576457856567</v>
      </c>
      <c r="D305" s="24">
        <f t="shared" si="26"/>
        <v>0.00010518070709096227</v>
      </c>
      <c r="E305" s="27">
        <f t="shared" si="27"/>
        <v>0.00196078431372549</v>
      </c>
      <c r="F305" s="28">
        <f t="shared" si="28"/>
        <v>9.85769090189828E-09</v>
      </c>
      <c r="G305" s="28">
        <f t="shared" si="29"/>
        <v>2.0623668057051425E-07</v>
      </c>
      <c r="H305" s="61">
        <f t="shared" si="24"/>
        <v>1.0368388993458068E-12</v>
      </c>
    </row>
    <row r="306" spans="1:8" ht="15.75">
      <c r="A306" s="6">
        <v>38519</v>
      </c>
      <c r="B306" s="1">
        <v>277.44</v>
      </c>
      <c r="C306" s="24">
        <f t="shared" si="25"/>
        <v>0.009561133243982625</v>
      </c>
      <c r="D306" s="24">
        <f t="shared" si="26"/>
        <v>9.141526890918972E-05</v>
      </c>
      <c r="E306" s="27">
        <f t="shared" si="27"/>
        <v>0.00196078431372549</v>
      </c>
      <c r="F306" s="28">
        <f t="shared" si="28"/>
        <v>9.364806356803365E-09</v>
      </c>
      <c r="G306" s="28">
        <f t="shared" si="29"/>
        <v>1.792456253121367E-07</v>
      </c>
      <c r="H306" s="61">
        <f t="shared" si="24"/>
        <v>8.560862913896689E-13</v>
      </c>
    </row>
    <row r="307" spans="1:8" ht="15.75">
      <c r="A307" s="6">
        <v>38518</v>
      </c>
      <c r="B307" s="1">
        <v>274.8</v>
      </c>
      <c r="C307" s="24">
        <f t="shared" si="25"/>
        <v>-0.012835754281322548</v>
      </c>
      <c r="D307" s="24">
        <f t="shared" si="26"/>
        <v>0.00016475658797049012</v>
      </c>
      <c r="E307" s="27">
        <f t="shared" si="27"/>
        <v>0.00196078431372549</v>
      </c>
      <c r="F307" s="28">
        <f t="shared" si="28"/>
        <v>8.896566038963197E-09</v>
      </c>
      <c r="G307" s="28">
        <f t="shared" si="29"/>
        <v>3.230521332754708E-07</v>
      </c>
      <c r="H307" s="61">
        <f t="shared" si="24"/>
        <v>1.4657678652337149E-12</v>
      </c>
    </row>
    <row r="308" spans="1:8" ht="15.75">
      <c r="A308" s="6">
        <v>38517</v>
      </c>
      <c r="B308" s="1">
        <v>278.35</v>
      </c>
      <c r="C308" s="24">
        <f t="shared" si="25"/>
        <v>-0.015683800366713012</v>
      </c>
      <c r="D308" s="24">
        <f t="shared" si="26"/>
        <v>0.0002459815939429072</v>
      </c>
      <c r="E308" s="27">
        <f t="shared" si="27"/>
        <v>0.00196078431372549</v>
      </c>
      <c r="F308" s="28">
        <f t="shared" si="28"/>
        <v>8.451737737015036E-09</v>
      </c>
      <c r="G308" s="28">
        <f t="shared" si="29"/>
        <v>4.823168508684455E-07</v>
      </c>
      <c r="H308" s="61">
        <f t="shared" si="24"/>
        <v>2.0789719201383783E-12</v>
      </c>
    </row>
    <row r="309" spans="1:8" ht="15.75">
      <c r="A309" s="6">
        <v>38516</v>
      </c>
      <c r="B309" s="1">
        <v>282.75</v>
      </c>
      <c r="C309" s="24">
        <f t="shared" si="25"/>
        <v>0.0008845644097341813</v>
      </c>
      <c r="D309" s="24">
        <f t="shared" si="26"/>
        <v>7.824541949683806E-07</v>
      </c>
      <c r="E309" s="27">
        <f t="shared" si="27"/>
        <v>0.00196078431372549</v>
      </c>
      <c r="F309" s="28">
        <f t="shared" si="28"/>
        <v>8.029150850164284E-09</v>
      </c>
      <c r="G309" s="28">
        <f t="shared" si="29"/>
        <v>1.534223911702707E-09</v>
      </c>
      <c r="H309" s="61">
        <f t="shared" si="24"/>
        <v>6.282442764744983E-15</v>
      </c>
    </row>
    <row r="310" spans="1:8" ht="15.75">
      <c r="A310" s="6">
        <v>38513</v>
      </c>
      <c r="B310" s="1">
        <v>282.5</v>
      </c>
      <c r="C310" s="24">
        <f t="shared" si="25"/>
        <v>-0.013396589304378047</v>
      </c>
      <c r="D310" s="24">
        <f t="shared" si="26"/>
        <v>0.0001794686049901763</v>
      </c>
      <c r="E310" s="27">
        <f t="shared" si="27"/>
        <v>0.00196078431372549</v>
      </c>
      <c r="F310" s="28">
        <f t="shared" si="28"/>
        <v>7.62769330765607E-09</v>
      </c>
      <c r="G310" s="28">
        <f t="shared" si="29"/>
        <v>3.518992254709339E-07</v>
      </c>
      <c r="H310" s="61">
        <f t="shared" si="24"/>
        <v>1.3689314772179383E-12</v>
      </c>
    </row>
    <row r="311" spans="1:8" ht="15.75">
      <c r="A311" s="6">
        <v>38512</v>
      </c>
      <c r="B311" s="1">
        <v>286.31</v>
      </c>
      <c r="C311" s="24">
        <f t="shared" si="25"/>
        <v>0.023858201281945438</v>
      </c>
      <c r="D311" s="24">
        <f t="shared" si="26"/>
        <v>0.0005692137684098229</v>
      </c>
      <c r="E311" s="27">
        <f t="shared" si="27"/>
        <v>0.00196078431372549</v>
      </c>
      <c r="F311" s="28">
        <f t="shared" si="28"/>
        <v>7.246308642273266E-09</v>
      </c>
      <c r="G311" s="28">
        <f t="shared" si="29"/>
        <v>1.1161054282545548E-06</v>
      </c>
      <c r="H311" s="61">
        <f t="shared" si="24"/>
        <v>4.124698649329033E-12</v>
      </c>
    </row>
    <row r="312" spans="1:8" ht="15.75">
      <c r="A312" s="6">
        <v>38511</v>
      </c>
      <c r="B312" s="1">
        <v>279.56</v>
      </c>
      <c r="C312" s="24">
        <f t="shared" si="25"/>
        <v>-0.04736514287683716</v>
      </c>
      <c r="D312" s="24">
        <f t="shared" si="26"/>
        <v>0.0022434567597431976</v>
      </c>
      <c r="E312" s="27">
        <f t="shared" si="27"/>
        <v>0.00196078431372549</v>
      </c>
      <c r="F312" s="28">
        <f t="shared" si="28"/>
        <v>6.883993210159603E-09</v>
      </c>
      <c r="G312" s="28">
        <f t="shared" si="29"/>
        <v>4.398934823025878E-06</v>
      </c>
      <c r="H312" s="61">
        <f t="shared" si="24"/>
        <v>1.5443941101358836E-11</v>
      </c>
    </row>
    <row r="313" spans="1:8" ht="15.75">
      <c r="A313" s="6">
        <v>38510</v>
      </c>
      <c r="B313" s="1">
        <v>293.12</v>
      </c>
      <c r="C313" s="24">
        <f t="shared" si="25"/>
        <v>0.00746502114044962</v>
      </c>
      <c r="D313" s="24">
        <f t="shared" si="26"/>
        <v>5.572654062735975E-05</v>
      </c>
      <c r="E313" s="27">
        <f t="shared" si="27"/>
        <v>0.00196078431372549</v>
      </c>
      <c r="F313" s="28">
        <f t="shared" si="28"/>
        <v>6.539793549651623E-09</v>
      </c>
      <c r="G313" s="28">
        <f t="shared" si="29"/>
        <v>1.0926772672031323E-07</v>
      </c>
      <c r="H313" s="61">
        <f t="shared" si="24"/>
        <v>3.644400709392064E-13</v>
      </c>
    </row>
    <row r="314" spans="1:8" ht="15.75">
      <c r="A314" s="6">
        <v>38509</v>
      </c>
      <c r="B314" s="1">
        <v>290.94</v>
      </c>
      <c r="C314" s="24">
        <f t="shared" si="25"/>
        <v>0.03739931660324433</v>
      </c>
      <c r="D314" s="24">
        <f t="shared" si="26"/>
        <v>0.0013987088823897071</v>
      </c>
      <c r="E314" s="27">
        <f t="shared" si="27"/>
        <v>0.00196078431372549</v>
      </c>
      <c r="F314" s="28">
        <f t="shared" si="28"/>
        <v>6.212803872169041E-09</v>
      </c>
      <c r="G314" s="28">
        <f t="shared" si="29"/>
        <v>2.742566436058249E-06</v>
      </c>
      <c r="H314" s="61">
        <f t="shared" si="24"/>
        <v>8.689903960548004E-12</v>
      </c>
    </row>
    <row r="315" spans="1:8" ht="15.75">
      <c r="A315" s="6">
        <v>38506</v>
      </c>
      <c r="B315" s="1">
        <v>280.26</v>
      </c>
      <c r="C315" s="24">
        <f t="shared" si="25"/>
        <v>-0.026895453876058486</v>
      </c>
      <c r="D315" s="24">
        <f t="shared" si="26"/>
        <v>0.0007233654391991894</v>
      </c>
      <c r="E315" s="27">
        <f t="shared" si="27"/>
        <v>0.00196078431372549</v>
      </c>
      <c r="F315" s="28">
        <f t="shared" si="28"/>
        <v>5.902163678560589E-09</v>
      </c>
      <c r="G315" s="28">
        <f t="shared" si="29"/>
        <v>1.4183636062729203E-06</v>
      </c>
      <c r="H315" s="61">
        <f t="shared" si="24"/>
        <v>4.269421221567484E-12</v>
      </c>
    </row>
    <row r="316" spans="1:8" ht="15.75">
      <c r="A316" s="6">
        <v>38505</v>
      </c>
      <c r="B316" s="1">
        <v>287.9</v>
      </c>
      <c r="C316" s="24">
        <f t="shared" si="25"/>
        <v>-0.00034728251781579624</v>
      </c>
      <c r="D316" s="24">
        <f t="shared" si="26"/>
        <v>1.2060514718047884E-07</v>
      </c>
      <c r="E316" s="27">
        <f t="shared" si="27"/>
        <v>0.00196078431372549</v>
      </c>
      <c r="F316" s="28">
        <f t="shared" si="28"/>
        <v>5.6070554946325595E-09</v>
      </c>
      <c r="G316" s="28">
        <f t="shared" si="29"/>
        <v>2.364806807460369E-10</v>
      </c>
      <c r="H316" s="61">
        <f t="shared" si="24"/>
        <v>6.762397531792724E-16</v>
      </c>
    </row>
    <row r="317" spans="1:8" ht="15.75">
      <c r="A317" s="6">
        <v>38504</v>
      </c>
      <c r="B317" s="1">
        <v>288</v>
      </c>
      <c r="C317" s="24">
        <f t="shared" si="25"/>
        <v>0.03796871944680749</v>
      </c>
      <c r="D317" s="24">
        <f t="shared" si="26"/>
        <v>0.0014416236564303775</v>
      </c>
      <c r="E317" s="27">
        <f t="shared" si="27"/>
        <v>0.00196078431372549</v>
      </c>
      <c r="F317" s="28">
        <f t="shared" si="28"/>
        <v>5.326702719900931E-09</v>
      </c>
      <c r="G317" s="28">
        <f t="shared" si="29"/>
        <v>2.8267130518242693E-06</v>
      </c>
      <c r="H317" s="61">
        <f t="shared" si="24"/>
        <v>7.679100651781218E-12</v>
      </c>
    </row>
    <row r="318" spans="1:8" ht="15.75">
      <c r="A318" s="6">
        <v>38503</v>
      </c>
      <c r="B318" s="1">
        <v>277.27</v>
      </c>
      <c r="C318" s="24">
        <f t="shared" si="25"/>
        <v>0.041495451907439536</v>
      </c>
      <c r="D318" s="24">
        <f t="shared" si="26"/>
        <v>0.0017218725290026275</v>
      </c>
      <c r="E318" s="27">
        <f t="shared" si="27"/>
        <v>0.00196078431372549</v>
      </c>
      <c r="F318" s="28">
        <f t="shared" si="28"/>
        <v>5.060367583905884E-09</v>
      </c>
      <c r="G318" s="28">
        <f t="shared" si="29"/>
        <v>3.376220645103191E-06</v>
      </c>
      <c r="H318" s="61">
        <f t="shared" si="24"/>
        <v>8.713307929382941E-12</v>
      </c>
    </row>
    <row r="319" spans="1:8" ht="15.75">
      <c r="A319" s="6">
        <v>38499</v>
      </c>
      <c r="B319" s="1">
        <v>266</v>
      </c>
      <c r="C319" s="24">
        <f t="shared" si="25"/>
        <v>0.02589634430357945</v>
      </c>
      <c r="D319" s="24">
        <f t="shared" si="26"/>
        <v>0.0006706206482895319</v>
      </c>
      <c r="E319" s="27">
        <f t="shared" si="27"/>
        <v>0.00196078431372549</v>
      </c>
      <c r="F319" s="28">
        <f t="shared" si="28"/>
        <v>4.80734920471059E-09</v>
      </c>
      <c r="G319" s="28">
        <f t="shared" si="29"/>
        <v>1.3149424476265331E-06</v>
      </c>
      <c r="H319" s="61">
        <f t="shared" si="24"/>
        <v>3.2239076402171817E-12</v>
      </c>
    </row>
    <row r="320" spans="1:8" ht="15.75">
      <c r="A320" s="6">
        <v>38498</v>
      </c>
      <c r="B320" s="1">
        <v>259.2</v>
      </c>
      <c r="C320" s="24">
        <f t="shared" si="25"/>
        <v>-0.006192208397565107</v>
      </c>
      <c r="D320" s="24">
        <f t="shared" si="26"/>
        <v>3.834344483887583E-05</v>
      </c>
      <c r="E320" s="27">
        <f t="shared" si="27"/>
        <v>0.00196078431372549</v>
      </c>
      <c r="F320" s="28">
        <f t="shared" si="28"/>
        <v>4.56698174447506E-09</v>
      </c>
      <c r="G320" s="28">
        <f t="shared" si="29"/>
        <v>7.518322517426632E-08</v>
      </c>
      <c r="H320" s="61">
        <f t="shared" si="24"/>
        <v>1.7511381259943237E-13</v>
      </c>
    </row>
    <row r="321" spans="1:8" ht="15.75">
      <c r="A321" s="6">
        <v>38497</v>
      </c>
      <c r="B321" s="1">
        <v>260.81</v>
      </c>
      <c r="C321" s="24">
        <f t="shared" si="25"/>
        <v>0.01861472839612219</v>
      </c>
      <c r="D321" s="24">
        <f t="shared" si="26"/>
        <v>0.00034650811326139786</v>
      </c>
      <c r="E321" s="27">
        <f t="shared" si="27"/>
        <v>0.00196078431372549</v>
      </c>
      <c r="F321" s="28">
        <f t="shared" si="28"/>
        <v>4.338632657251307E-09</v>
      </c>
      <c r="G321" s="28">
        <f t="shared" si="29"/>
        <v>6.794276730615644E-07</v>
      </c>
      <c r="H321" s="61">
        <f t="shared" si="24"/>
        <v>1.5033714161984355E-12</v>
      </c>
    </row>
    <row r="322" spans="1:8" ht="15.75">
      <c r="A322" s="6">
        <v>38496</v>
      </c>
      <c r="B322" s="1">
        <v>256</v>
      </c>
      <c r="C322" s="24">
        <f t="shared" si="25"/>
        <v>0.0021507487027554355</v>
      </c>
      <c r="D322" s="24">
        <f t="shared" si="26"/>
        <v>4.625719982404188E-06</v>
      </c>
      <c r="E322" s="27">
        <f t="shared" si="27"/>
        <v>0.00196078431372549</v>
      </c>
      <c r="F322" s="28">
        <f t="shared" si="28"/>
        <v>4.1217010243887415E-09</v>
      </c>
      <c r="G322" s="28">
        <f t="shared" si="29"/>
        <v>9.070039181184682E-09</v>
      </c>
      <c r="H322" s="61">
        <f t="shared" si="24"/>
        <v>1.9065834790010815E-14</v>
      </c>
    </row>
    <row r="323" spans="1:8" ht="15.75">
      <c r="A323" s="6">
        <v>38495</v>
      </c>
      <c r="B323" s="1">
        <v>255.45</v>
      </c>
      <c r="C323" s="24">
        <f t="shared" si="25"/>
        <v>0.055701839844242776</v>
      </c>
      <c r="D323" s="24">
        <f t="shared" si="26"/>
        <v>0.003102694962033672</v>
      </c>
      <c r="E323" s="27">
        <f t="shared" si="27"/>
        <v>0.00196078431372549</v>
      </c>
      <c r="F323" s="28">
        <f t="shared" si="28"/>
        <v>3.915615973169304E-09</v>
      </c>
      <c r="G323" s="28">
        <f t="shared" si="29"/>
        <v>6.083715611830729E-06</v>
      </c>
      <c r="H323" s="61">
        <f t="shared" si="24"/>
        <v>1.2148961953210974E-11</v>
      </c>
    </row>
    <row r="324" spans="1:8" ht="15.75">
      <c r="A324" s="6">
        <v>38492</v>
      </c>
      <c r="B324" s="1">
        <v>241.61</v>
      </c>
      <c r="C324" s="24">
        <f t="shared" si="25"/>
        <v>0.010108449391902783</v>
      </c>
      <c r="D324" s="24">
        <f t="shared" si="26"/>
        <v>0.00010218074910865975</v>
      </c>
      <c r="E324" s="27">
        <f t="shared" si="27"/>
        <v>0.00196078431372549</v>
      </c>
      <c r="F324" s="28">
        <f t="shared" si="28"/>
        <v>3.719835174510839E-09</v>
      </c>
      <c r="G324" s="28">
        <f t="shared" si="29"/>
        <v>2.003544100169799E-07</v>
      </c>
      <c r="H324" s="61">
        <f t="shared" si="24"/>
        <v>3.8009554469225956E-13</v>
      </c>
    </row>
    <row r="325" spans="1:8" ht="15.75">
      <c r="A325" s="6">
        <v>38491</v>
      </c>
      <c r="B325" s="1">
        <v>239.18</v>
      </c>
      <c r="C325" s="24">
        <f t="shared" si="25"/>
        <v>8.362252795775231E-05</v>
      </c>
      <c r="D325" s="24">
        <f t="shared" si="26"/>
        <v>6.992727182045067E-09</v>
      </c>
      <c r="E325" s="27">
        <f t="shared" si="27"/>
        <v>0.00196078431372549</v>
      </c>
      <c r="F325" s="28">
        <f t="shared" si="28"/>
        <v>3.5338434157852966E-09</v>
      </c>
      <c r="G325" s="28">
        <f t="shared" si="29"/>
        <v>1.3711229768715817E-11</v>
      </c>
      <c r="H325" s="61">
        <f aca="true" t="shared" si="30" ref="H325:H388">F325*D325</f>
        <v>2.4711202910652833E-17</v>
      </c>
    </row>
    <row r="326" spans="1:8" ht="15.75">
      <c r="A326" s="6">
        <v>38490</v>
      </c>
      <c r="B326" s="1">
        <v>239.16</v>
      </c>
      <c r="C326" s="24">
        <f aca="true" t="shared" si="31" ref="C326:C389">LN(B326/B327)</f>
        <v>0.025536546123443124</v>
      </c>
      <c r="D326" s="24">
        <f aca="true" t="shared" si="32" ref="D326:D389">C326^2</f>
        <v>0.000652115187914738</v>
      </c>
      <c r="E326" s="27">
        <f aca="true" t="shared" si="33" ref="E326:E389">1/510</f>
        <v>0.00196078431372549</v>
      </c>
      <c r="F326" s="28">
        <f aca="true" t="shared" si="34" ref="F326:F389">F325*$F$1</f>
        <v>3.357151244996032E-09</v>
      </c>
      <c r="G326" s="28">
        <f aca="true" t="shared" si="35" ref="G326:G389">E326*D326</f>
        <v>1.2786572312053685E-06</v>
      </c>
      <c r="H326" s="61">
        <f t="shared" si="30"/>
        <v>2.189249314988784E-12</v>
      </c>
    </row>
    <row r="327" spans="1:8" ht="15.75">
      <c r="A327" s="6">
        <v>38489</v>
      </c>
      <c r="B327" s="1">
        <v>233.13</v>
      </c>
      <c r="C327" s="24">
        <f t="shared" si="31"/>
        <v>0.00896210057298518</v>
      </c>
      <c r="D327" s="24">
        <f t="shared" si="32"/>
        <v>8.031924668030131E-05</v>
      </c>
      <c r="E327" s="27">
        <f t="shared" si="33"/>
        <v>0.00196078431372549</v>
      </c>
      <c r="F327" s="28">
        <f t="shared" si="34"/>
        <v>3.1892936827462302E-09</v>
      </c>
      <c r="G327" s="28">
        <f t="shared" si="35"/>
        <v>1.5748871898098295E-07</v>
      </c>
      <c r="H327" s="61">
        <f t="shared" si="30"/>
        <v>2.561616660404211E-13</v>
      </c>
    </row>
    <row r="328" spans="1:8" ht="15.75">
      <c r="A328" s="6">
        <v>38488</v>
      </c>
      <c r="B328" s="1">
        <v>231.05</v>
      </c>
      <c r="C328" s="24">
        <f t="shared" si="31"/>
        <v>0.007864647632738787</v>
      </c>
      <c r="D328" s="24">
        <f t="shared" si="32"/>
        <v>6.185268238714381E-05</v>
      </c>
      <c r="E328" s="27">
        <f t="shared" si="33"/>
        <v>0.00196078431372549</v>
      </c>
      <c r="F328" s="28">
        <f t="shared" si="34"/>
        <v>3.0298289986089185E-09</v>
      </c>
      <c r="G328" s="28">
        <f t="shared" si="35"/>
        <v>1.212797693865565E-07</v>
      </c>
      <c r="H328" s="61">
        <f t="shared" si="30"/>
        <v>1.8740305073831543E-13</v>
      </c>
    </row>
    <row r="329" spans="1:8" ht="15.75">
      <c r="A329" s="6">
        <v>38485</v>
      </c>
      <c r="B329" s="1">
        <v>229.24</v>
      </c>
      <c r="C329" s="24">
        <f t="shared" si="31"/>
        <v>0.0022709416694804206</v>
      </c>
      <c r="D329" s="24">
        <f t="shared" si="32"/>
        <v>5.15717606618252E-06</v>
      </c>
      <c r="E329" s="27">
        <f t="shared" si="33"/>
        <v>0.00196078431372549</v>
      </c>
      <c r="F329" s="28">
        <f t="shared" si="34"/>
        <v>2.8783375486784725E-09</v>
      </c>
      <c r="G329" s="28">
        <f t="shared" si="35"/>
        <v>1.0112109933691215E-08</v>
      </c>
      <c r="H329" s="61">
        <f t="shared" si="30"/>
        <v>1.4844093516439083E-14</v>
      </c>
    </row>
    <row r="330" spans="1:8" ht="15.75">
      <c r="A330" s="6">
        <v>38484</v>
      </c>
      <c r="B330" s="1">
        <v>228.72</v>
      </c>
      <c r="C330" s="24">
        <f t="shared" si="31"/>
        <v>-0.011173786393351372</v>
      </c>
      <c r="D330" s="24">
        <f t="shared" si="32"/>
        <v>0.00012485350236424427</v>
      </c>
      <c r="E330" s="27">
        <f t="shared" si="33"/>
        <v>0.00196078431372549</v>
      </c>
      <c r="F330" s="28">
        <f t="shared" si="34"/>
        <v>2.7344206712445487E-09</v>
      </c>
      <c r="G330" s="28">
        <f t="shared" si="35"/>
        <v>2.4481078894949856E-07</v>
      </c>
      <c r="H330" s="61">
        <f t="shared" si="30"/>
        <v>3.414019977420697E-13</v>
      </c>
    </row>
    <row r="331" spans="1:8" ht="15.75">
      <c r="A331" s="6">
        <v>38483</v>
      </c>
      <c r="B331" s="1">
        <v>231.29</v>
      </c>
      <c r="C331" s="24">
        <f t="shared" si="31"/>
        <v>0.015204283394325828</v>
      </c>
      <c r="D331" s="24">
        <f t="shared" si="32"/>
        <v>0.00023117023353497212</v>
      </c>
      <c r="E331" s="27">
        <f t="shared" si="33"/>
        <v>0.00196078431372549</v>
      </c>
      <c r="F331" s="28">
        <f t="shared" si="34"/>
        <v>2.5976996376823213E-09</v>
      </c>
      <c r="G331" s="28">
        <f t="shared" si="35"/>
        <v>4.532749677156316E-07</v>
      </c>
      <c r="H331" s="61">
        <f t="shared" si="30"/>
        <v>6.005108318967347E-13</v>
      </c>
    </row>
    <row r="332" spans="1:8" ht="15.75">
      <c r="A332" s="6">
        <v>38482</v>
      </c>
      <c r="B332" s="1">
        <v>227.8</v>
      </c>
      <c r="C332" s="24">
        <f t="shared" si="31"/>
        <v>0.007844560081076974</v>
      </c>
      <c r="D332" s="24">
        <f t="shared" si="32"/>
        <v>6.153712286562638E-05</v>
      </c>
      <c r="E332" s="27">
        <f t="shared" si="33"/>
        <v>0.00196078431372549</v>
      </c>
      <c r="F332" s="28">
        <f t="shared" si="34"/>
        <v>2.467814655798205E-09</v>
      </c>
      <c r="G332" s="28">
        <f t="shared" si="35"/>
        <v>1.2066102522671838E-07</v>
      </c>
      <c r="H332" s="61">
        <f t="shared" si="30"/>
        <v>1.5186221368344763E-13</v>
      </c>
    </row>
    <row r="333" spans="1:8" ht="15.75">
      <c r="A333" s="6">
        <v>38481</v>
      </c>
      <c r="B333" s="1">
        <v>226.02</v>
      </c>
      <c r="C333" s="24">
        <f t="shared" si="31"/>
        <v>-0.008809853473569046</v>
      </c>
      <c r="D333" s="24">
        <f t="shared" si="32"/>
        <v>7.76135182257566E-05</v>
      </c>
      <c r="E333" s="27">
        <f t="shared" si="33"/>
        <v>0.00196078431372549</v>
      </c>
      <c r="F333" s="28">
        <f t="shared" si="34"/>
        <v>2.3444239230082947E-09</v>
      </c>
      <c r="G333" s="28">
        <f t="shared" si="35"/>
        <v>1.5218336907011098E-07</v>
      </c>
      <c r="H333" s="61">
        <f t="shared" si="30"/>
        <v>1.8195898887730407E-13</v>
      </c>
    </row>
    <row r="334" spans="1:8" ht="15.75">
      <c r="A334" s="6">
        <v>38478</v>
      </c>
      <c r="B334" s="1">
        <v>228.02</v>
      </c>
      <c r="C334" s="24">
        <f t="shared" si="31"/>
        <v>0.004571436532580819</v>
      </c>
      <c r="D334" s="24">
        <f t="shared" si="32"/>
        <v>2.089803197141454E-05</v>
      </c>
      <c r="E334" s="27">
        <f t="shared" si="33"/>
        <v>0.00196078431372549</v>
      </c>
      <c r="F334" s="28">
        <f t="shared" si="34"/>
        <v>2.22720272685788E-09</v>
      </c>
      <c r="G334" s="28">
        <f t="shared" si="35"/>
        <v>4.0976533277283406E-08</v>
      </c>
      <c r="H334" s="61">
        <f t="shared" si="30"/>
        <v>4.6544153792697615E-14</v>
      </c>
    </row>
    <row r="335" spans="1:8" ht="15.75">
      <c r="A335" s="6">
        <v>38477</v>
      </c>
      <c r="B335" s="1">
        <v>226.98</v>
      </c>
      <c r="C335" s="24">
        <f t="shared" si="31"/>
        <v>-0.006674302461266594</v>
      </c>
      <c r="D335" s="24">
        <f t="shared" si="32"/>
        <v>4.454631334446932E-05</v>
      </c>
      <c r="E335" s="27">
        <f t="shared" si="33"/>
        <v>0.00196078431372549</v>
      </c>
      <c r="F335" s="28">
        <f t="shared" si="34"/>
        <v>2.115842590514986E-09</v>
      </c>
      <c r="G335" s="28">
        <f t="shared" si="35"/>
        <v>8.734571244013592E-08</v>
      </c>
      <c r="H335" s="61">
        <f t="shared" si="30"/>
        <v>9.425298702465425E-14</v>
      </c>
    </row>
    <row r="336" spans="1:8" ht="15.75">
      <c r="A336" s="6">
        <v>38476</v>
      </c>
      <c r="B336" s="1">
        <v>228.5</v>
      </c>
      <c r="C336" s="24">
        <f t="shared" si="31"/>
        <v>0.01016085629436948</v>
      </c>
      <c r="D336" s="24">
        <f t="shared" si="32"/>
        <v>0.00010324300063482787</v>
      </c>
      <c r="E336" s="27">
        <f t="shared" si="33"/>
        <v>0.00196078431372549</v>
      </c>
      <c r="F336" s="28">
        <f t="shared" si="34"/>
        <v>2.0100504609892365E-09</v>
      </c>
      <c r="G336" s="28">
        <f t="shared" si="35"/>
        <v>2.024372561467213E-07</v>
      </c>
      <c r="H336" s="61">
        <f t="shared" si="30"/>
        <v>2.075236410199478E-13</v>
      </c>
    </row>
    <row r="337" spans="1:8" ht="15.75">
      <c r="A337" s="6">
        <v>38475</v>
      </c>
      <c r="B337" s="1">
        <v>226.19</v>
      </c>
      <c r="C337" s="24">
        <f t="shared" si="31"/>
        <v>0.017392518337071564</v>
      </c>
      <c r="D337" s="24">
        <f t="shared" si="32"/>
        <v>0.00030249969410537064</v>
      </c>
      <c r="E337" s="27">
        <f t="shared" si="33"/>
        <v>0.00196078431372549</v>
      </c>
      <c r="F337" s="28">
        <f t="shared" si="34"/>
        <v>1.9095479379397746E-09</v>
      </c>
      <c r="G337" s="28">
        <f t="shared" si="35"/>
        <v>5.931366551085699E-07</v>
      </c>
      <c r="H337" s="61">
        <f t="shared" si="30"/>
        <v>5.776376671063231E-13</v>
      </c>
    </row>
    <row r="338" spans="1:8" ht="15.75">
      <c r="A338" s="6">
        <v>38474</v>
      </c>
      <c r="B338" s="1">
        <v>222.29</v>
      </c>
      <c r="C338" s="24">
        <f t="shared" si="31"/>
        <v>0.010355289350456725</v>
      </c>
      <c r="D338" s="24">
        <f t="shared" si="32"/>
        <v>0.00010723201753168245</v>
      </c>
      <c r="E338" s="27">
        <f t="shared" si="33"/>
        <v>0.00196078431372549</v>
      </c>
      <c r="F338" s="28">
        <f t="shared" si="34"/>
        <v>1.8140705410427857E-09</v>
      </c>
      <c r="G338" s="28">
        <f t="shared" si="35"/>
        <v>2.102588579052597E-07</v>
      </c>
      <c r="H338" s="61">
        <f t="shared" si="30"/>
        <v>1.9452644406080867E-13</v>
      </c>
    </row>
    <row r="339" spans="1:8" ht="15.75">
      <c r="A339" s="6">
        <v>38471</v>
      </c>
      <c r="B339" s="1">
        <v>220</v>
      </c>
      <c r="C339" s="24">
        <f t="shared" si="31"/>
        <v>0.0025031302181184748</v>
      </c>
      <c r="D339" s="24">
        <f t="shared" si="32"/>
        <v>6.265660888857843E-06</v>
      </c>
      <c r="E339" s="27">
        <f t="shared" si="33"/>
        <v>0.00196078431372549</v>
      </c>
      <c r="F339" s="28">
        <f t="shared" si="34"/>
        <v>1.7233670139906464E-09</v>
      </c>
      <c r="G339" s="28">
        <f t="shared" si="35"/>
        <v>1.228560958599577E-08</v>
      </c>
      <c r="H339" s="61">
        <f t="shared" si="30"/>
        <v>1.079803329670892E-14</v>
      </c>
    </row>
    <row r="340" spans="1:8" ht="15.75">
      <c r="A340" s="6">
        <v>38470</v>
      </c>
      <c r="B340" s="1">
        <v>219.45</v>
      </c>
      <c r="C340" s="24">
        <f t="shared" si="31"/>
        <v>-0.0015026298845350185</v>
      </c>
      <c r="D340" s="24">
        <f t="shared" si="32"/>
        <v>2.257896569897723E-06</v>
      </c>
      <c r="E340" s="27">
        <f t="shared" si="33"/>
        <v>0.00196078431372549</v>
      </c>
      <c r="F340" s="28">
        <f t="shared" si="34"/>
        <v>1.637198663291114E-09</v>
      </c>
      <c r="G340" s="28">
        <f t="shared" si="35"/>
        <v>4.427248176270045E-09</v>
      </c>
      <c r="H340" s="61">
        <f t="shared" si="30"/>
        <v>3.6966252460861435E-15</v>
      </c>
    </row>
    <row r="341" spans="1:8" ht="15.75">
      <c r="A341" s="6">
        <v>38469</v>
      </c>
      <c r="B341" s="1">
        <v>219.78</v>
      </c>
      <c r="C341" s="24">
        <f t="shared" si="31"/>
        <v>0.004697520781054271</v>
      </c>
      <c r="D341" s="24">
        <f t="shared" si="32"/>
        <v>2.2066701488436727E-05</v>
      </c>
      <c r="E341" s="27">
        <f t="shared" si="33"/>
        <v>0.00196078431372549</v>
      </c>
      <c r="F341" s="28">
        <f t="shared" si="34"/>
        <v>1.5553387301265583E-09</v>
      </c>
      <c r="G341" s="28">
        <f t="shared" si="35"/>
        <v>4.326804213418966E-08</v>
      </c>
      <c r="H341" s="61">
        <f t="shared" si="30"/>
        <v>3.432119547110701E-14</v>
      </c>
    </row>
    <row r="342" spans="1:8" ht="15.75">
      <c r="A342" s="6">
        <v>38468</v>
      </c>
      <c r="B342" s="1">
        <v>218.75</v>
      </c>
      <c r="C342" s="24">
        <f t="shared" si="31"/>
        <v>-0.021616107996021983</v>
      </c>
      <c r="D342" s="24">
        <f t="shared" si="32"/>
        <v>0.00046725612489568547</v>
      </c>
      <c r="E342" s="27">
        <f t="shared" si="33"/>
        <v>0.00196078431372549</v>
      </c>
      <c r="F342" s="28">
        <f t="shared" si="34"/>
        <v>1.4775717936202302E-09</v>
      </c>
      <c r="G342" s="28">
        <f t="shared" si="35"/>
        <v>9.161884801876186E-07</v>
      </c>
      <c r="H342" s="61">
        <f t="shared" si="30"/>
        <v>6.904044705421563E-13</v>
      </c>
    </row>
    <row r="343" spans="1:8" ht="15.75">
      <c r="A343" s="6">
        <v>38467</v>
      </c>
      <c r="B343" s="1">
        <v>223.53</v>
      </c>
      <c r="C343" s="24">
        <f t="shared" si="31"/>
        <v>0.03514724228037347</v>
      </c>
      <c r="D343" s="24">
        <f t="shared" si="32"/>
        <v>0.0012353286399152724</v>
      </c>
      <c r="E343" s="27">
        <f t="shared" si="33"/>
        <v>0.00196078431372549</v>
      </c>
      <c r="F343" s="28">
        <f t="shared" si="34"/>
        <v>1.4036932039392187E-09</v>
      </c>
      <c r="G343" s="28">
        <f t="shared" si="35"/>
        <v>2.4222130194417105E-06</v>
      </c>
      <c r="H343" s="61">
        <f t="shared" si="30"/>
        <v>1.734022416480546E-12</v>
      </c>
    </row>
    <row r="344" spans="1:8" ht="15.75">
      <c r="A344" s="6">
        <v>38464</v>
      </c>
      <c r="B344" s="1">
        <v>215.81</v>
      </c>
      <c r="C344" s="24">
        <f t="shared" si="31"/>
        <v>0.055200546825980426</v>
      </c>
      <c r="D344" s="24">
        <f t="shared" si="32"/>
        <v>0.0030471003698872576</v>
      </c>
      <c r="E344" s="27">
        <f t="shared" si="33"/>
        <v>0.00196078431372549</v>
      </c>
      <c r="F344" s="28">
        <f t="shared" si="34"/>
        <v>1.3335085437422577E-09</v>
      </c>
      <c r="G344" s="28">
        <f t="shared" si="35"/>
        <v>5.974706607622073E-06</v>
      </c>
      <c r="H344" s="61">
        <f t="shared" si="30"/>
        <v>4.063334376884852E-12</v>
      </c>
    </row>
    <row r="345" spans="1:8" ht="15.75">
      <c r="A345" s="6">
        <v>38463</v>
      </c>
      <c r="B345" s="1">
        <v>204.22</v>
      </c>
      <c r="C345" s="24">
        <f t="shared" si="31"/>
        <v>0.030425890422886688</v>
      </c>
      <c r="D345" s="24">
        <f t="shared" si="32"/>
        <v>0.0009257348080255079</v>
      </c>
      <c r="E345" s="27">
        <f t="shared" si="33"/>
        <v>0.00196078431372549</v>
      </c>
      <c r="F345" s="28">
        <f t="shared" si="34"/>
        <v>1.2668331165551448E-09</v>
      </c>
      <c r="G345" s="28">
        <f t="shared" si="35"/>
        <v>1.8151662902460939E-06</v>
      </c>
      <c r="H345" s="61">
        <f t="shared" si="30"/>
        <v>1.1727515119545328E-12</v>
      </c>
    </row>
    <row r="346" spans="1:8" ht="15.75">
      <c r="A346" s="6">
        <v>38462</v>
      </c>
      <c r="B346" s="1">
        <v>198.1</v>
      </c>
      <c r="C346" s="24">
        <f t="shared" si="31"/>
        <v>0.034406474685651195</v>
      </c>
      <c r="D346" s="24">
        <f t="shared" si="32"/>
        <v>0.0011838055002943565</v>
      </c>
      <c r="E346" s="27">
        <f t="shared" si="33"/>
        <v>0.00196078431372549</v>
      </c>
      <c r="F346" s="28">
        <f t="shared" si="34"/>
        <v>1.2034914607273875E-09</v>
      </c>
      <c r="G346" s="28">
        <f t="shared" si="35"/>
        <v>2.3211872554791305E-06</v>
      </c>
      <c r="H346" s="61">
        <f t="shared" si="30"/>
        <v>1.4246998107663709E-12</v>
      </c>
    </row>
    <row r="347" spans="1:8" ht="15.75">
      <c r="A347" s="6">
        <v>38461</v>
      </c>
      <c r="B347" s="1">
        <v>191.4</v>
      </c>
      <c r="C347" s="24">
        <f t="shared" si="31"/>
        <v>0.023417302841671112</v>
      </c>
      <c r="D347" s="24">
        <f t="shared" si="32"/>
        <v>0.0005483700723785379</v>
      </c>
      <c r="E347" s="27">
        <f t="shared" si="33"/>
        <v>0.00196078431372549</v>
      </c>
      <c r="F347" s="28">
        <f t="shared" si="34"/>
        <v>1.1433168876910181E-09</v>
      </c>
      <c r="G347" s="28">
        <f t="shared" si="35"/>
        <v>1.0752354360363488E-06</v>
      </c>
      <c r="H347" s="61">
        <f t="shared" si="30"/>
        <v>6.269607644547283E-13</v>
      </c>
    </row>
    <row r="348" spans="1:8" ht="15.75">
      <c r="A348" s="6">
        <v>38460</v>
      </c>
      <c r="B348" s="1">
        <v>186.97</v>
      </c>
      <c r="C348" s="24">
        <f t="shared" si="31"/>
        <v>0.010592351098857901</v>
      </c>
      <c r="D348" s="24">
        <f t="shared" si="32"/>
        <v>0.00011219790180147618</v>
      </c>
      <c r="E348" s="27">
        <f t="shared" si="33"/>
        <v>0.00196078431372549</v>
      </c>
      <c r="F348" s="28">
        <f t="shared" si="34"/>
        <v>1.0861510433064672E-09</v>
      </c>
      <c r="G348" s="28">
        <f t="shared" si="35"/>
        <v>2.199958858852474E-07</v>
      </c>
      <c r="H348" s="61">
        <f t="shared" si="30"/>
        <v>1.2186386809846992E-13</v>
      </c>
    </row>
    <row r="349" spans="1:8" ht="15.75">
      <c r="A349" s="6">
        <v>38457</v>
      </c>
      <c r="B349" s="1">
        <v>185</v>
      </c>
      <c r="C349" s="24">
        <f t="shared" si="31"/>
        <v>-0.03427085284497866</v>
      </c>
      <c r="D349" s="24">
        <f t="shared" si="32"/>
        <v>0.001174491354722182</v>
      </c>
      <c r="E349" s="27">
        <f t="shared" si="33"/>
        <v>0.00196078431372549</v>
      </c>
      <c r="F349" s="28">
        <f t="shared" si="34"/>
        <v>1.031843491141144E-09</v>
      </c>
      <c r="G349" s="28">
        <f t="shared" si="35"/>
        <v>2.3029242249454546E-06</v>
      </c>
      <c r="H349" s="61">
        <f t="shared" si="30"/>
        <v>1.2118912597716279E-12</v>
      </c>
    </row>
    <row r="350" spans="1:8" ht="15.75">
      <c r="A350" s="6">
        <v>38456</v>
      </c>
      <c r="B350" s="1">
        <v>191.45</v>
      </c>
      <c r="C350" s="24">
        <f t="shared" si="31"/>
        <v>-0.0077007508915779965</v>
      </c>
      <c r="D350" s="24">
        <f t="shared" si="32"/>
        <v>5.930156429413931E-05</v>
      </c>
      <c r="E350" s="27">
        <f t="shared" si="33"/>
        <v>0.00196078431372549</v>
      </c>
      <c r="F350" s="28">
        <f t="shared" si="34"/>
        <v>9.802513165840866E-10</v>
      </c>
      <c r="G350" s="28">
        <f t="shared" si="35"/>
        <v>1.1627757704733198E-07</v>
      </c>
      <c r="H350" s="61">
        <f t="shared" si="30"/>
        <v>5.813043647482592E-14</v>
      </c>
    </row>
    <row r="351" spans="1:8" ht="15.75">
      <c r="A351" s="6">
        <v>38455</v>
      </c>
      <c r="B351" s="1">
        <v>192.93</v>
      </c>
      <c r="C351" s="24">
        <f t="shared" si="31"/>
        <v>-0.0053245234222700786</v>
      </c>
      <c r="D351" s="24">
        <f t="shared" si="32"/>
        <v>2.8350549674302668E-05</v>
      </c>
      <c r="E351" s="27">
        <f t="shared" si="33"/>
        <v>0.00196078431372549</v>
      </c>
      <c r="F351" s="28">
        <f t="shared" si="34"/>
        <v>9.312387507548822E-10</v>
      </c>
      <c r="G351" s="28">
        <f t="shared" si="35"/>
        <v>5.558931308686797E-08</v>
      </c>
      <c r="H351" s="61">
        <f t="shared" si="30"/>
        <v>2.640113046191185E-14</v>
      </c>
    </row>
    <row r="352" spans="1:8" ht="15.75">
      <c r="A352" s="6">
        <v>38454</v>
      </c>
      <c r="B352" s="1">
        <v>193.96</v>
      </c>
      <c r="C352" s="24">
        <f t="shared" si="31"/>
        <v>0.003770763010242641</v>
      </c>
      <c r="D352" s="24">
        <f t="shared" si="32"/>
        <v>1.4218653679414142E-05</v>
      </c>
      <c r="E352" s="27">
        <f t="shared" si="33"/>
        <v>0.00196078431372549</v>
      </c>
      <c r="F352" s="28">
        <f t="shared" si="34"/>
        <v>8.846768132171381E-10</v>
      </c>
      <c r="G352" s="28">
        <f t="shared" si="35"/>
        <v>2.7879713096890474E-08</v>
      </c>
      <c r="H352" s="61">
        <f t="shared" si="30"/>
        <v>1.2578913225342239E-14</v>
      </c>
    </row>
    <row r="353" spans="1:8" ht="15.75">
      <c r="A353" s="6">
        <v>38453</v>
      </c>
      <c r="B353" s="1">
        <v>193.23</v>
      </c>
      <c r="C353" s="24">
        <f t="shared" si="31"/>
        <v>0.006125434434995151</v>
      </c>
      <c r="D353" s="24">
        <f t="shared" si="32"/>
        <v>3.7520947017424366E-05</v>
      </c>
      <c r="E353" s="27">
        <f t="shared" si="33"/>
        <v>0.00196078431372549</v>
      </c>
      <c r="F353" s="28">
        <f t="shared" si="34"/>
        <v>8.404429725562812E-10</v>
      </c>
      <c r="G353" s="28">
        <f t="shared" si="35"/>
        <v>7.357048434789091E-08</v>
      </c>
      <c r="H353" s="61">
        <f t="shared" si="30"/>
        <v>3.1534216244450864E-14</v>
      </c>
    </row>
    <row r="354" spans="1:8" ht="15.75">
      <c r="A354" s="6">
        <v>38450</v>
      </c>
      <c r="B354" s="1">
        <v>192.05</v>
      </c>
      <c r="C354" s="24">
        <f t="shared" si="31"/>
        <v>-0.00886452501286824</v>
      </c>
      <c r="D354" s="24">
        <f t="shared" si="32"/>
        <v>7.857980370376666E-05</v>
      </c>
      <c r="E354" s="27">
        <f t="shared" si="33"/>
        <v>0.00196078431372549</v>
      </c>
      <c r="F354" s="28">
        <f t="shared" si="34"/>
        <v>7.984208239284671E-10</v>
      </c>
      <c r="G354" s="28">
        <f t="shared" si="35"/>
        <v>1.5407804647797383E-07</v>
      </c>
      <c r="H354" s="61">
        <f t="shared" si="30"/>
        <v>6.273975161729858E-14</v>
      </c>
    </row>
    <row r="355" spans="1:8" ht="15.75">
      <c r="A355" s="6">
        <v>38449</v>
      </c>
      <c r="B355" s="1">
        <v>193.76</v>
      </c>
      <c r="C355" s="24">
        <f t="shared" si="31"/>
        <v>0.023709920528483915</v>
      </c>
      <c r="D355" s="24">
        <f t="shared" si="32"/>
        <v>0.000562160331467023</v>
      </c>
      <c r="E355" s="27">
        <f t="shared" si="33"/>
        <v>0.00196078431372549</v>
      </c>
      <c r="F355" s="28">
        <f t="shared" si="34"/>
        <v>7.584997827320437E-10</v>
      </c>
      <c r="G355" s="28">
        <f t="shared" si="35"/>
        <v>1.1022751597392607E-06</v>
      </c>
      <c r="H355" s="61">
        <f t="shared" si="30"/>
        <v>4.2639848927831065E-13</v>
      </c>
    </row>
    <row r="356" spans="1:8" ht="15.75">
      <c r="A356" s="6">
        <v>38448</v>
      </c>
      <c r="B356" s="1">
        <v>189.22</v>
      </c>
      <c r="C356" s="24">
        <f t="shared" si="31"/>
        <v>0.003441068537466861</v>
      </c>
      <c r="D356" s="24">
        <f t="shared" si="32"/>
        <v>1.1840952679544323E-05</v>
      </c>
      <c r="E356" s="27">
        <f t="shared" si="33"/>
        <v>0.00196078431372549</v>
      </c>
      <c r="F356" s="28">
        <f t="shared" si="34"/>
        <v>7.205747935954415E-10</v>
      </c>
      <c r="G356" s="28">
        <f t="shared" si="35"/>
        <v>2.321755427361632E-08</v>
      </c>
      <c r="H356" s="61">
        <f t="shared" si="30"/>
        <v>8.53229203303604E-15</v>
      </c>
    </row>
    <row r="357" spans="1:8" ht="15.75">
      <c r="A357" s="6">
        <v>38447</v>
      </c>
      <c r="B357" s="1">
        <v>188.57</v>
      </c>
      <c r="C357" s="24">
        <f t="shared" si="31"/>
        <v>0.017547125444508153</v>
      </c>
      <c r="D357" s="24">
        <f t="shared" si="32"/>
        <v>0.00030790161136530546</v>
      </c>
      <c r="E357" s="27">
        <f t="shared" si="33"/>
        <v>0.00196078431372549</v>
      </c>
      <c r="F357" s="28">
        <f t="shared" si="34"/>
        <v>6.845460539156694E-10</v>
      </c>
      <c r="G357" s="28">
        <f t="shared" si="35"/>
        <v>6.03728649735893E-07</v>
      </c>
      <c r="H357" s="61">
        <f t="shared" si="30"/>
        <v>2.1077283305439587E-13</v>
      </c>
    </row>
    <row r="358" spans="1:8" ht="15.75">
      <c r="A358" s="6">
        <v>38446</v>
      </c>
      <c r="B358" s="1">
        <v>185.29</v>
      </c>
      <c r="C358" s="24">
        <f t="shared" si="31"/>
        <v>0.028743116869591342</v>
      </c>
      <c r="D358" s="24">
        <f t="shared" si="32"/>
        <v>0.0008261667673789864</v>
      </c>
      <c r="E358" s="27">
        <f t="shared" si="33"/>
        <v>0.00196078431372549</v>
      </c>
      <c r="F358" s="28">
        <f t="shared" si="34"/>
        <v>6.503187512198858E-10</v>
      </c>
      <c r="G358" s="28">
        <f t="shared" si="35"/>
        <v>1.6199348379980125E-06</v>
      </c>
      <c r="H358" s="61">
        <f t="shared" si="30"/>
        <v>5.372717404612723E-13</v>
      </c>
    </row>
    <row r="359" spans="1:8" ht="15.75">
      <c r="A359" s="6">
        <v>38443</v>
      </c>
      <c r="B359" s="1">
        <v>180.04</v>
      </c>
      <c r="C359" s="24">
        <f t="shared" si="31"/>
        <v>-0.002607129475638079</v>
      </c>
      <c r="D359" s="24">
        <f t="shared" si="32"/>
        <v>6.7971241027408846E-06</v>
      </c>
      <c r="E359" s="27">
        <f t="shared" si="33"/>
        <v>0.00196078431372549</v>
      </c>
      <c r="F359" s="28">
        <f t="shared" si="34"/>
        <v>6.178028136588916E-10</v>
      </c>
      <c r="G359" s="28">
        <f t="shared" si="35"/>
        <v>1.3327694319099773E-08</v>
      </c>
      <c r="H359" s="61">
        <f t="shared" si="30"/>
        <v>4.199282395461987E-15</v>
      </c>
    </row>
    <row r="360" spans="1:8" ht="15.75">
      <c r="A360" s="6">
        <v>38442</v>
      </c>
      <c r="B360" s="1">
        <v>180.51</v>
      </c>
      <c r="C360" s="24">
        <f t="shared" si="31"/>
        <v>0.00033244681157246236</v>
      </c>
      <c r="D360" s="24">
        <f t="shared" si="32"/>
        <v>1.1052088252469629E-07</v>
      </c>
      <c r="E360" s="27">
        <f t="shared" si="33"/>
        <v>0.00196078431372549</v>
      </c>
      <c r="F360" s="28">
        <f t="shared" si="34"/>
        <v>5.86912672975947E-10</v>
      </c>
      <c r="G360" s="28">
        <f t="shared" si="35"/>
        <v>2.1670761279352213E-10</v>
      </c>
      <c r="H360" s="61">
        <f t="shared" si="30"/>
        <v>6.486610658223012E-17</v>
      </c>
    </row>
    <row r="361" spans="1:8" ht="15.75">
      <c r="A361" s="6">
        <v>38441</v>
      </c>
      <c r="B361" s="1">
        <v>180.45</v>
      </c>
      <c r="C361" s="24">
        <f t="shared" si="31"/>
        <v>0.004888627034991142</v>
      </c>
      <c r="D361" s="24">
        <f t="shared" si="32"/>
        <v>2.389867428724629E-05</v>
      </c>
      <c r="E361" s="27">
        <f t="shared" si="33"/>
        <v>0.00196078431372549</v>
      </c>
      <c r="F361" s="28">
        <f t="shared" si="34"/>
        <v>5.575670393271496E-10</v>
      </c>
      <c r="G361" s="28">
        <f t="shared" si="35"/>
        <v>4.6860145661267234E-08</v>
      </c>
      <c r="H361" s="61">
        <f t="shared" si="30"/>
        <v>1.332511306618379E-14</v>
      </c>
    </row>
    <row r="362" spans="1:8" ht="15.75">
      <c r="A362" s="6">
        <v>38440</v>
      </c>
      <c r="B362" s="1">
        <v>179.57</v>
      </c>
      <c r="C362" s="24">
        <f t="shared" si="31"/>
        <v>-0.010249681132991541</v>
      </c>
      <c r="D362" s="24">
        <f t="shared" si="32"/>
        <v>0.00010505596332800277</v>
      </c>
      <c r="E362" s="27">
        <f t="shared" si="33"/>
        <v>0.00196078431372549</v>
      </c>
      <c r="F362" s="28">
        <f t="shared" si="34"/>
        <v>5.296886873607921E-10</v>
      </c>
      <c r="G362" s="28">
        <f t="shared" si="35"/>
        <v>2.0599208495686816E-07</v>
      </c>
      <c r="H362" s="61">
        <f t="shared" si="30"/>
        <v>5.564695531463329E-14</v>
      </c>
    </row>
    <row r="363" spans="1:8" ht="15.75">
      <c r="A363" s="6">
        <v>38439</v>
      </c>
      <c r="B363" s="1">
        <v>181.42</v>
      </c>
      <c r="C363" s="24">
        <f t="shared" si="31"/>
        <v>0.012033305707068304</v>
      </c>
      <c r="D363" s="24">
        <f t="shared" si="32"/>
        <v>0.0001448004462397626</v>
      </c>
      <c r="E363" s="27">
        <f t="shared" si="33"/>
        <v>0.00196078431372549</v>
      </c>
      <c r="F363" s="28">
        <f t="shared" si="34"/>
        <v>5.032042529927525E-10</v>
      </c>
      <c r="G363" s="28">
        <f t="shared" si="35"/>
        <v>2.8392244360737767E-07</v>
      </c>
      <c r="H363" s="61">
        <f t="shared" si="30"/>
        <v>7.286420038309696E-14</v>
      </c>
    </row>
    <row r="364" spans="1:8" ht="15.75">
      <c r="A364" s="6">
        <v>38435</v>
      </c>
      <c r="B364" s="1">
        <v>179.25</v>
      </c>
      <c r="C364" s="24">
        <f t="shared" si="31"/>
        <v>0.0015074117250177465</v>
      </c>
      <c r="D364" s="24">
        <f t="shared" si="32"/>
        <v>2.2722901087209783E-06</v>
      </c>
      <c r="E364" s="27">
        <f t="shared" si="33"/>
        <v>0.00196078431372549</v>
      </c>
      <c r="F364" s="28">
        <f t="shared" si="34"/>
        <v>4.780440403431149E-10</v>
      </c>
      <c r="G364" s="28">
        <f t="shared" si="35"/>
        <v>4.455470801413683E-09</v>
      </c>
      <c r="H364" s="61">
        <f t="shared" si="30"/>
        <v>1.0862547444046723E-15</v>
      </c>
    </row>
    <row r="365" spans="1:8" ht="15.75">
      <c r="A365" s="6">
        <v>38434</v>
      </c>
      <c r="B365" s="1">
        <v>178.98</v>
      </c>
      <c r="C365" s="24">
        <f t="shared" si="31"/>
        <v>0.0021253993123135366</v>
      </c>
      <c r="D365" s="24">
        <f t="shared" si="32"/>
        <v>4.517322236782855E-06</v>
      </c>
      <c r="E365" s="27">
        <f t="shared" si="33"/>
        <v>0.00196078431372549</v>
      </c>
      <c r="F365" s="28">
        <f t="shared" si="34"/>
        <v>4.541418383259591E-10</v>
      </c>
      <c r="G365" s="28">
        <f t="shared" si="35"/>
        <v>8.857494581927166E-09</v>
      </c>
      <c r="H365" s="61">
        <f t="shared" si="30"/>
        <v>2.0515050249232992E-15</v>
      </c>
    </row>
    <row r="366" spans="1:8" ht="15.75">
      <c r="A366" s="6">
        <v>38433</v>
      </c>
      <c r="B366" s="1">
        <v>178.6</v>
      </c>
      <c r="C366" s="24">
        <f t="shared" si="31"/>
        <v>-0.012685159527315687</v>
      </c>
      <c r="D366" s="24">
        <f t="shared" si="32"/>
        <v>0.00016091327223344794</v>
      </c>
      <c r="E366" s="27">
        <f t="shared" si="33"/>
        <v>0.00196078431372549</v>
      </c>
      <c r="F366" s="28">
        <f t="shared" si="34"/>
        <v>4.314347464096611E-10</v>
      </c>
      <c r="G366" s="28">
        <f t="shared" si="35"/>
        <v>3.155162200655842E-07</v>
      </c>
      <c r="H366" s="61">
        <f t="shared" si="30"/>
        <v>6.942357679998638E-14</v>
      </c>
    </row>
    <row r="367" spans="1:8" ht="15.75">
      <c r="A367" s="6">
        <v>38432</v>
      </c>
      <c r="B367" s="1">
        <v>180.88</v>
      </c>
      <c r="C367" s="24">
        <f t="shared" si="31"/>
        <v>0.0046547795449825196</v>
      </c>
      <c r="D367" s="24">
        <f t="shared" si="32"/>
        <v>2.166697261238767E-05</v>
      </c>
      <c r="E367" s="27">
        <f t="shared" si="33"/>
        <v>0.00196078431372549</v>
      </c>
      <c r="F367" s="28">
        <f t="shared" si="34"/>
        <v>4.09863009089178E-10</v>
      </c>
      <c r="G367" s="28">
        <f t="shared" si="35"/>
        <v>4.248426002428955E-08</v>
      </c>
      <c r="H367" s="61">
        <f t="shared" si="30"/>
        <v>8.88049059276602E-15</v>
      </c>
    </row>
    <row r="368" spans="1:8" ht="15.75">
      <c r="A368" s="6">
        <v>38429</v>
      </c>
      <c r="B368" s="1">
        <v>180.04</v>
      </c>
      <c r="C368" s="24">
        <f t="shared" si="31"/>
        <v>0.004174441817395958</v>
      </c>
      <c r="D368" s="24">
        <f t="shared" si="32"/>
        <v>1.7425964486824072E-05</v>
      </c>
      <c r="E368" s="27">
        <f t="shared" si="33"/>
        <v>0.00196078431372549</v>
      </c>
      <c r="F368" s="28">
        <f t="shared" si="34"/>
        <v>3.893698586347191E-10</v>
      </c>
      <c r="G368" s="28">
        <f t="shared" si="35"/>
        <v>3.4168557817302105E-08</v>
      </c>
      <c r="H368" s="61">
        <f t="shared" si="30"/>
        <v>6.785145328808324E-15</v>
      </c>
    </row>
    <row r="369" spans="1:8" ht="15.75">
      <c r="A369" s="6">
        <v>38428</v>
      </c>
      <c r="B369" s="1">
        <v>179.29</v>
      </c>
      <c r="C369" s="24">
        <f t="shared" si="31"/>
        <v>0.02079592540631948</v>
      </c>
      <c r="D369" s="24">
        <f t="shared" si="32"/>
        <v>0.0004324705135052041</v>
      </c>
      <c r="E369" s="27">
        <f t="shared" si="33"/>
        <v>0.00196078431372549</v>
      </c>
      <c r="F369" s="28">
        <f t="shared" si="34"/>
        <v>3.6990136570298313E-10</v>
      </c>
      <c r="G369" s="28">
        <f t="shared" si="35"/>
        <v>8.479813990298119E-07</v>
      </c>
      <c r="H369" s="61">
        <f t="shared" si="30"/>
        <v>1.599714335718454E-13</v>
      </c>
    </row>
    <row r="370" spans="1:8" ht="15.75">
      <c r="A370" s="6">
        <v>38427</v>
      </c>
      <c r="B370" s="1">
        <v>175.6</v>
      </c>
      <c r="C370" s="24">
        <f t="shared" si="31"/>
        <v>-0.016995976715375994</v>
      </c>
      <c r="D370" s="24">
        <f t="shared" si="32"/>
        <v>0.00028886322450960295</v>
      </c>
      <c r="E370" s="27">
        <f t="shared" si="33"/>
        <v>0.00196078431372549</v>
      </c>
      <c r="F370" s="28">
        <f t="shared" si="34"/>
        <v>3.5140629741783396E-10</v>
      </c>
      <c r="G370" s="28">
        <f t="shared" si="35"/>
        <v>5.66398479430594E-07</v>
      </c>
      <c r="H370" s="61">
        <f t="shared" si="30"/>
        <v>1.0150835618509608E-13</v>
      </c>
    </row>
    <row r="371" spans="1:8" ht="15.75">
      <c r="A371" s="6">
        <v>38426</v>
      </c>
      <c r="B371" s="1">
        <v>178.61</v>
      </c>
      <c r="C371" s="24">
        <f t="shared" si="31"/>
        <v>0.020475828482736207</v>
      </c>
      <c r="D371" s="24">
        <f t="shared" si="32"/>
        <v>0.0004192595520544313</v>
      </c>
      <c r="E371" s="27">
        <f t="shared" si="33"/>
        <v>0.00196078431372549</v>
      </c>
      <c r="F371" s="28">
        <f t="shared" si="34"/>
        <v>3.3383598254694224E-10</v>
      </c>
      <c r="G371" s="28">
        <f t="shared" si="35"/>
        <v>8.220775530479045E-07</v>
      </c>
      <c r="H371" s="61">
        <f t="shared" si="30"/>
        <v>1.3996392450228194E-13</v>
      </c>
    </row>
    <row r="372" spans="1:8" ht="15.75">
      <c r="A372" s="6">
        <v>38425</v>
      </c>
      <c r="B372" s="1">
        <v>174.99</v>
      </c>
      <c r="C372" s="24">
        <f t="shared" si="31"/>
        <v>-0.015930493646148246</v>
      </c>
      <c r="D372" s="24">
        <f t="shared" si="32"/>
        <v>0.00025378062780996965</v>
      </c>
      <c r="E372" s="27">
        <f t="shared" si="33"/>
        <v>0.00196078431372549</v>
      </c>
      <c r="F372" s="28">
        <f t="shared" si="34"/>
        <v>3.171441834195951E-10</v>
      </c>
      <c r="G372" s="28">
        <f t="shared" si="35"/>
        <v>4.976090741371954E-07</v>
      </c>
      <c r="H372" s="61">
        <f t="shared" si="30"/>
        <v>8.048504997450501E-14</v>
      </c>
    </row>
    <row r="373" spans="1:8" ht="15.75">
      <c r="A373" s="6">
        <v>38422</v>
      </c>
      <c r="B373" s="1">
        <v>177.8</v>
      </c>
      <c r="C373" s="24">
        <f t="shared" si="31"/>
        <v>-0.012186410525998094</v>
      </c>
      <c r="D373" s="24">
        <f t="shared" si="32"/>
        <v>0.00014850860150815713</v>
      </c>
      <c r="E373" s="27">
        <f t="shared" si="33"/>
        <v>0.00196078431372549</v>
      </c>
      <c r="F373" s="28">
        <f t="shared" si="34"/>
        <v>3.0128697424861536E-10</v>
      </c>
      <c r="G373" s="28">
        <f t="shared" si="35"/>
        <v>2.9119333629050417E-07</v>
      </c>
      <c r="H373" s="61">
        <f t="shared" si="30"/>
        <v>4.474370719828602E-14</v>
      </c>
    </row>
    <row r="374" spans="1:8" ht="15.75">
      <c r="A374" s="6">
        <v>38421</v>
      </c>
      <c r="B374" s="1">
        <v>179.98</v>
      </c>
      <c r="C374" s="24">
        <f t="shared" si="31"/>
        <v>-0.007583132123108925</v>
      </c>
      <c r="D374" s="24">
        <f t="shared" si="32"/>
        <v>5.7503892796526475E-05</v>
      </c>
      <c r="E374" s="27">
        <f t="shared" si="33"/>
        <v>0.00196078431372549</v>
      </c>
      <c r="F374" s="28">
        <f t="shared" si="34"/>
        <v>2.862226255361846E-10</v>
      </c>
      <c r="G374" s="28">
        <f t="shared" si="35"/>
        <v>1.1275273097358133E-07</v>
      </c>
      <c r="H374" s="61">
        <f t="shared" si="30"/>
        <v>1.6458915174773102E-14</v>
      </c>
    </row>
    <row r="375" spans="1:8" ht="15.75">
      <c r="A375" s="6">
        <v>38420</v>
      </c>
      <c r="B375" s="1">
        <v>181.35</v>
      </c>
      <c r="C375" s="24">
        <f t="shared" si="31"/>
        <v>-0.021007456483167663</v>
      </c>
      <c r="D375" s="24">
        <f t="shared" si="32"/>
        <v>0.0004413132278921831</v>
      </c>
      <c r="E375" s="27">
        <f t="shared" si="33"/>
        <v>0.00196078431372549</v>
      </c>
      <c r="F375" s="28">
        <f t="shared" si="34"/>
        <v>2.7191149425937535E-10</v>
      </c>
      <c r="G375" s="28">
        <f t="shared" si="35"/>
        <v>8.65320054690555E-07</v>
      </c>
      <c r="H375" s="61">
        <f t="shared" si="30"/>
        <v>1.1999813923259174E-13</v>
      </c>
    </row>
    <row r="376" spans="1:8" ht="15.75">
      <c r="A376" s="6">
        <v>38419</v>
      </c>
      <c r="B376" s="1">
        <v>185.2</v>
      </c>
      <c r="C376" s="24">
        <f t="shared" si="31"/>
        <v>-0.019304896198361805</v>
      </c>
      <c r="D376" s="24">
        <f t="shared" si="32"/>
        <v>0.00037267901722952407</v>
      </c>
      <c r="E376" s="27">
        <f t="shared" si="33"/>
        <v>0.00196078431372549</v>
      </c>
      <c r="F376" s="28">
        <f t="shared" si="34"/>
        <v>2.583159195464066E-10</v>
      </c>
      <c r="G376" s="28">
        <f t="shared" si="35"/>
        <v>7.307431710382825E-07</v>
      </c>
      <c r="H376" s="61">
        <f t="shared" si="30"/>
        <v>9.626892303129562E-14</v>
      </c>
    </row>
    <row r="377" spans="1:8" ht="15.75">
      <c r="A377" s="6">
        <v>38418</v>
      </c>
      <c r="B377" s="1">
        <v>188.81</v>
      </c>
      <c r="C377" s="24">
        <f t="shared" si="31"/>
        <v>0.015532323683042477</v>
      </c>
      <c r="D377" s="24">
        <f t="shared" si="32"/>
        <v>0.00024125307899480224</v>
      </c>
      <c r="E377" s="27">
        <f t="shared" si="33"/>
        <v>0.00196078431372549</v>
      </c>
      <c r="F377" s="28">
        <f t="shared" si="34"/>
        <v>2.4540012356908625E-10</v>
      </c>
      <c r="G377" s="28">
        <f t="shared" si="35"/>
        <v>4.7304525293098476E-07</v>
      </c>
      <c r="H377" s="61">
        <f t="shared" si="30"/>
        <v>5.920353539674699E-14</v>
      </c>
    </row>
    <row r="378" spans="1:8" ht="15.75">
      <c r="A378" s="6">
        <v>38415</v>
      </c>
      <c r="B378" s="1">
        <v>185.9</v>
      </c>
      <c r="C378" s="24">
        <f t="shared" si="31"/>
        <v>-0.005953196633230259</v>
      </c>
      <c r="D378" s="24">
        <f t="shared" si="32"/>
        <v>3.544055015390409E-05</v>
      </c>
      <c r="E378" s="27">
        <f t="shared" si="33"/>
        <v>0.00196078431372549</v>
      </c>
      <c r="F378" s="28">
        <f t="shared" si="34"/>
        <v>2.3313011739063194E-10</v>
      </c>
      <c r="G378" s="28">
        <f t="shared" si="35"/>
        <v>6.949127481157664E-08</v>
      </c>
      <c r="H378" s="61">
        <f t="shared" si="30"/>
        <v>8.26225961776824E-15</v>
      </c>
    </row>
    <row r="379" spans="1:8" ht="15.75">
      <c r="A379" s="6">
        <v>38414</v>
      </c>
      <c r="B379" s="1">
        <v>187.01</v>
      </c>
      <c r="C379" s="24">
        <f t="shared" si="31"/>
        <v>0.009833766340727516</v>
      </c>
      <c r="D379" s="24">
        <f t="shared" si="32"/>
        <v>9.670296044402544E-05</v>
      </c>
      <c r="E379" s="27">
        <f t="shared" si="33"/>
        <v>0.00196078431372549</v>
      </c>
      <c r="F379" s="28">
        <f t="shared" si="34"/>
        <v>2.2147361152110032E-10</v>
      </c>
      <c r="G379" s="28">
        <f t="shared" si="35"/>
        <v>1.8961364792946165E-07</v>
      </c>
      <c r="H379" s="61">
        <f t="shared" si="30"/>
        <v>2.1417153894320422E-14</v>
      </c>
    </row>
    <row r="380" spans="1:8" ht="15.75">
      <c r="A380" s="6">
        <v>38413</v>
      </c>
      <c r="B380" s="1">
        <v>185.18</v>
      </c>
      <c r="C380" s="24">
        <f t="shared" si="31"/>
        <v>-0.004740877320511566</v>
      </c>
      <c r="D380" s="24">
        <f t="shared" si="32"/>
        <v>2.2475917768140928E-05</v>
      </c>
      <c r="E380" s="27">
        <f t="shared" si="33"/>
        <v>0.00196078431372549</v>
      </c>
      <c r="F380" s="28">
        <f t="shared" si="34"/>
        <v>2.103999309450453E-10</v>
      </c>
      <c r="G380" s="28">
        <f t="shared" si="35"/>
        <v>4.407042699635476E-08</v>
      </c>
      <c r="H380" s="61">
        <f t="shared" si="30"/>
        <v>4.7289315463433684E-15</v>
      </c>
    </row>
    <row r="381" spans="1:8" ht="15.75">
      <c r="A381" s="6">
        <v>38412</v>
      </c>
      <c r="B381" s="1">
        <v>186.06</v>
      </c>
      <c r="C381" s="24">
        <f t="shared" si="31"/>
        <v>-0.010319567585457486</v>
      </c>
      <c r="D381" s="24">
        <f t="shared" si="32"/>
        <v>0.00010649347515082485</v>
      </c>
      <c r="E381" s="27">
        <f t="shared" si="33"/>
        <v>0.00196078431372549</v>
      </c>
      <c r="F381" s="28">
        <f t="shared" si="34"/>
        <v>1.9987993439779303E-10</v>
      </c>
      <c r="G381" s="28">
        <f t="shared" si="35"/>
        <v>2.0881073558985264E-07</v>
      </c>
      <c r="H381" s="61">
        <f t="shared" si="30"/>
        <v>2.1285908826939873E-14</v>
      </c>
    </row>
    <row r="382" spans="1:8" ht="15.75">
      <c r="A382" s="6">
        <v>38411</v>
      </c>
      <c r="B382" s="1">
        <v>187.99</v>
      </c>
      <c r="C382" s="24">
        <f t="shared" si="31"/>
        <v>0.01134126530560846</v>
      </c>
      <c r="D382" s="24">
        <f t="shared" si="32"/>
        <v>0.00012862429873219817</v>
      </c>
      <c r="E382" s="27">
        <f t="shared" si="33"/>
        <v>0.00196078431372549</v>
      </c>
      <c r="F382" s="28">
        <f t="shared" si="34"/>
        <v>1.8988593767790336E-10</v>
      </c>
      <c r="G382" s="28">
        <f t="shared" si="35"/>
        <v>2.522045073180356E-07</v>
      </c>
      <c r="H382" s="61">
        <f t="shared" si="30"/>
        <v>2.4423945572926207E-14</v>
      </c>
    </row>
    <row r="383" spans="1:8" ht="15.75">
      <c r="A383" s="6">
        <v>38408</v>
      </c>
      <c r="B383" s="1">
        <v>185.87</v>
      </c>
      <c r="C383" s="24">
        <f t="shared" si="31"/>
        <v>-0.016117330423466563</v>
      </c>
      <c r="D383" s="24">
        <f t="shared" si="32"/>
        <v>0.00025976833997920084</v>
      </c>
      <c r="E383" s="27">
        <f t="shared" si="33"/>
        <v>0.00196078431372549</v>
      </c>
      <c r="F383" s="28">
        <f t="shared" si="34"/>
        <v>1.803916407940082E-10</v>
      </c>
      <c r="G383" s="28">
        <f t="shared" si="35"/>
        <v>5.093496862337272E-07</v>
      </c>
      <c r="H383" s="61">
        <f t="shared" si="30"/>
        <v>4.686003707518379E-14</v>
      </c>
    </row>
    <row r="384" spans="1:8" ht="15.75">
      <c r="A384" s="6">
        <v>38407</v>
      </c>
      <c r="B384" s="1">
        <v>188.89</v>
      </c>
      <c r="C384" s="24">
        <f t="shared" si="31"/>
        <v>-0.026435558842247905</v>
      </c>
      <c r="D384" s="24">
        <f t="shared" si="32"/>
        <v>0.0006988387713019514</v>
      </c>
      <c r="E384" s="27">
        <f t="shared" si="33"/>
        <v>0.00196078431372549</v>
      </c>
      <c r="F384" s="28">
        <f t="shared" si="34"/>
        <v>1.7137205875430777E-10</v>
      </c>
      <c r="G384" s="28">
        <f t="shared" si="35"/>
        <v>1.3702721005920615E-06</v>
      </c>
      <c r="H384" s="61">
        <f t="shared" si="30"/>
        <v>1.1976143897534625E-13</v>
      </c>
    </row>
    <row r="385" spans="1:8" ht="15.75">
      <c r="A385" s="6">
        <v>38406</v>
      </c>
      <c r="B385" s="1">
        <v>193.95</v>
      </c>
      <c r="C385" s="24">
        <f t="shared" si="31"/>
        <v>0.013391666964002387</v>
      </c>
      <c r="D385" s="24">
        <f t="shared" si="32"/>
        <v>0.0001793367440747529</v>
      </c>
      <c r="E385" s="27">
        <f t="shared" si="33"/>
        <v>0.00196078431372549</v>
      </c>
      <c r="F385" s="28">
        <f t="shared" si="34"/>
        <v>1.6280345581659237E-10</v>
      </c>
      <c r="G385" s="28">
        <f t="shared" si="35"/>
        <v>3.516406746563782E-07</v>
      </c>
      <c r="H385" s="61">
        <f t="shared" si="30"/>
        <v>2.9196641690265564E-14</v>
      </c>
    </row>
    <row r="386" spans="1:8" ht="15.75">
      <c r="A386" s="6">
        <v>38405</v>
      </c>
      <c r="B386" s="1">
        <v>191.37</v>
      </c>
      <c r="C386" s="24">
        <f t="shared" si="31"/>
        <v>-0.03380574663016593</v>
      </c>
      <c r="D386" s="24">
        <f t="shared" si="32"/>
        <v>0.0011428285052229752</v>
      </c>
      <c r="E386" s="27">
        <f t="shared" si="33"/>
        <v>0.00196078431372549</v>
      </c>
      <c r="F386" s="28">
        <f t="shared" si="34"/>
        <v>1.5466328302576275E-10</v>
      </c>
      <c r="G386" s="28">
        <f t="shared" si="35"/>
        <v>2.2408402063195594E-06</v>
      </c>
      <c r="H386" s="61">
        <f t="shared" si="30"/>
        <v>1.767536085532104E-13</v>
      </c>
    </row>
    <row r="387" spans="1:8" ht="15.75">
      <c r="A387" s="6">
        <v>38401</v>
      </c>
      <c r="B387" s="1">
        <v>197.95</v>
      </c>
      <c r="C387" s="24">
        <f t="shared" si="31"/>
        <v>0.00025262094361942886</v>
      </c>
      <c r="D387" s="24">
        <f t="shared" si="32"/>
        <v>6.381734115517065E-08</v>
      </c>
      <c r="E387" s="27">
        <f t="shared" si="33"/>
        <v>0.00196078431372549</v>
      </c>
      <c r="F387" s="28">
        <f t="shared" si="34"/>
        <v>1.469301188744746E-10</v>
      </c>
      <c r="G387" s="28">
        <f t="shared" si="35"/>
        <v>1.2513204148072676E-10</v>
      </c>
      <c r="H387" s="61">
        <f t="shared" si="30"/>
        <v>9.376689522182123E-18</v>
      </c>
    </row>
    <row r="388" spans="1:8" ht="15.75">
      <c r="A388" s="6">
        <v>38400</v>
      </c>
      <c r="B388" s="1">
        <v>197.9</v>
      </c>
      <c r="C388" s="24">
        <f t="shared" si="31"/>
        <v>-0.0025737441978589187</v>
      </c>
      <c r="D388" s="24">
        <f t="shared" si="32"/>
        <v>6.624159196012449E-06</v>
      </c>
      <c r="E388" s="27">
        <f t="shared" si="33"/>
        <v>0.00196078431372549</v>
      </c>
      <c r="F388" s="28">
        <f t="shared" si="34"/>
        <v>1.3958361293075085E-10</v>
      </c>
      <c r="G388" s="28">
        <f t="shared" si="35"/>
        <v>1.2988547443161663E-08</v>
      </c>
      <c r="H388" s="61">
        <f t="shared" si="30"/>
        <v>9.246240732078753E-16</v>
      </c>
    </row>
    <row r="389" spans="1:8" ht="15.75">
      <c r="A389" s="6">
        <v>38399</v>
      </c>
      <c r="B389" s="1">
        <v>198.41</v>
      </c>
      <c r="C389" s="24">
        <f t="shared" si="31"/>
        <v>0.01615724611166803</v>
      </c>
      <c r="D389" s="24">
        <f t="shared" si="32"/>
        <v>0.00026105660191301164</v>
      </c>
      <c r="E389" s="27">
        <f t="shared" si="33"/>
        <v>0.00196078431372549</v>
      </c>
      <c r="F389" s="28">
        <f t="shared" si="34"/>
        <v>1.326044322842133E-10</v>
      </c>
      <c r="G389" s="28">
        <f t="shared" si="35"/>
        <v>5.11875690025513E-07</v>
      </c>
      <c r="H389" s="61">
        <f aca="true" t="shared" si="36" ref="H389:H452">F389*D389</f>
        <v>3.461726249072078E-14</v>
      </c>
    </row>
    <row r="390" spans="1:8" ht="15.75">
      <c r="A390" s="6">
        <v>38398</v>
      </c>
      <c r="B390" s="1">
        <v>195.23</v>
      </c>
      <c r="C390" s="24">
        <f aca="true" t="shared" si="37" ref="C390:C453">LN(B390/B391)</f>
        <v>0.011539976603692093</v>
      </c>
      <c r="D390" s="24">
        <f aca="true" t="shared" si="38" ref="D390:D453">C390^2</f>
        <v>0.0001331710600137609</v>
      </c>
      <c r="E390" s="27">
        <f aca="true" t="shared" si="39" ref="E390:E453">1/510</f>
        <v>0.00196078431372549</v>
      </c>
      <c r="F390" s="28">
        <f aca="true" t="shared" si="40" ref="F390:F453">F389*$F$1</f>
        <v>1.2597421067000264E-10</v>
      </c>
      <c r="G390" s="28">
        <f aca="true" t="shared" si="41" ref="G390:G453">E390*D390</f>
        <v>2.6111972551717826E-07</v>
      </c>
      <c r="H390" s="61">
        <f t="shared" si="36"/>
        <v>1.677611916932108E-14</v>
      </c>
    </row>
    <row r="391" spans="1:8" ht="15.75">
      <c r="A391" s="6">
        <v>38397</v>
      </c>
      <c r="B391" s="1">
        <v>192.99</v>
      </c>
      <c r="C391" s="24">
        <f t="shared" si="37"/>
        <v>0.029393004286696976</v>
      </c>
      <c r="D391" s="24">
        <f t="shared" si="38"/>
        <v>0.0008639487009977867</v>
      </c>
      <c r="E391" s="27">
        <f t="shared" si="39"/>
        <v>0.00196078431372549</v>
      </c>
      <c r="F391" s="28">
        <f t="shared" si="40"/>
        <v>1.1967550013650252E-10</v>
      </c>
      <c r="G391" s="28">
        <f t="shared" si="41"/>
        <v>1.694017060779974E-06</v>
      </c>
      <c r="H391" s="61">
        <f t="shared" si="36"/>
        <v>1.033934928841918E-13</v>
      </c>
    </row>
    <row r="392" spans="1:8" ht="15.75">
      <c r="A392" s="6">
        <v>38394</v>
      </c>
      <c r="B392" s="1">
        <v>187.4</v>
      </c>
      <c r="C392" s="24">
        <f t="shared" si="37"/>
        <v>-0.0030902043878334286</v>
      </c>
      <c r="D392" s="24">
        <f t="shared" si="38"/>
        <v>9.549363158584975E-06</v>
      </c>
      <c r="E392" s="27">
        <f t="shared" si="39"/>
        <v>0.00196078431372549</v>
      </c>
      <c r="F392" s="28">
        <f t="shared" si="40"/>
        <v>1.1369172512967738E-10</v>
      </c>
      <c r="G392" s="28">
        <f t="shared" si="41"/>
        <v>1.872424148742152E-08</v>
      </c>
      <c r="H392" s="61">
        <f t="shared" si="36"/>
        <v>1.0856835713893107E-15</v>
      </c>
    </row>
    <row r="393" spans="1:8" ht="15.75">
      <c r="A393" s="6">
        <v>38393</v>
      </c>
      <c r="B393" s="1">
        <v>187.98</v>
      </c>
      <c r="C393" s="24">
        <f t="shared" si="37"/>
        <v>-0.018969901762590415</v>
      </c>
      <c r="D393" s="24">
        <f t="shared" si="38"/>
        <v>0.00035985717288233095</v>
      </c>
      <c r="E393" s="27">
        <f t="shared" si="39"/>
        <v>0.00196078431372549</v>
      </c>
      <c r="F393" s="28">
        <f t="shared" si="40"/>
        <v>1.080071388731935E-10</v>
      </c>
      <c r="G393" s="28">
        <f t="shared" si="41"/>
        <v>7.056022997692763E-07</v>
      </c>
      <c r="H393" s="61">
        <f t="shared" si="36"/>
        <v>3.8867143646016723E-14</v>
      </c>
    </row>
    <row r="394" spans="1:8" ht="15.75">
      <c r="A394" s="6">
        <v>38392</v>
      </c>
      <c r="B394" s="1">
        <v>191.58</v>
      </c>
      <c r="C394" s="24">
        <f t="shared" si="37"/>
        <v>-0.03618866524516537</v>
      </c>
      <c r="D394" s="24">
        <f t="shared" si="38"/>
        <v>0.0013096194922266398</v>
      </c>
      <c r="E394" s="27">
        <f t="shared" si="39"/>
        <v>0.00196078431372549</v>
      </c>
      <c r="F394" s="28">
        <f t="shared" si="40"/>
        <v>1.0260678192953383E-10</v>
      </c>
      <c r="G394" s="28">
        <f t="shared" si="41"/>
        <v>2.5678813573071367E-06</v>
      </c>
      <c r="H394" s="61">
        <f t="shared" si="36"/>
        <v>1.3437584164956565E-13</v>
      </c>
    </row>
    <row r="395" spans="1:8" ht="15.75">
      <c r="A395" s="6">
        <v>38391</v>
      </c>
      <c r="B395" s="1">
        <v>198.64</v>
      </c>
      <c r="C395" s="24">
        <f t="shared" si="37"/>
        <v>0.01322643245757818</v>
      </c>
      <c r="D395" s="24">
        <f t="shared" si="38"/>
        <v>0.00017493851555487757</v>
      </c>
      <c r="E395" s="27">
        <f t="shared" si="39"/>
        <v>0.00196078431372549</v>
      </c>
      <c r="F395" s="28">
        <f t="shared" si="40"/>
        <v>9.747644283305713E-11</v>
      </c>
      <c r="G395" s="28">
        <f t="shared" si="41"/>
        <v>3.430166971664266E-07</v>
      </c>
      <c r="H395" s="61">
        <f t="shared" si="36"/>
        <v>1.70523842107849E-14</v>
      </c>
    </row>
    <row r="396" spans="1:8" ht="15.75">
      <c r="A396" s="6">
        <v>38390</v>
      </c>
      <c r="B396" s="1">
        <v>196.03</v>
      </c>
      <c r="C396" s="24">
        <f t="shared" si="37"/>
        <v>-0.041615435720264354</v>
      </c>
      <c r="D396" s="24">
        <f t="shared" si="38"/>
        <v>0.0017318444901874544</v>
      </c>
      <c r="E396" s="27">
        <f t="shared" si="39"/>
        <v>0.00196078431372549</v>
      </c>
      <c r="F396" s="28">
        <f t="shared" si="40"/>
        <v>9.260262069140427E-11</v>
      </c>
      <c r="G396" s="28">
        <f t="shared" si="41"/>
        <v>3.3957735101714793E-06</v>
      </c>
      <c r="H396" s="61">
        <f t="shared" si="36"/>
        <v>1.6037333842132725E-13</v>
      </c>
    </row>
    <row r="397" spans="1:8" ht="15.75">
      <c r="A397" s="6">
        <v>38387</v>
      </c>
      <c r="B397" s="1">
        <v>204.36</v>
      </c>
      <c r="C397" s="24">
        <f t="shared" si="37"/>
        <v>-0.031311261686206404</v>
      </c>
      <c r="D397" s="24">
        <f t="shared" si="38"/>
        <v>0.0009803951083820971</v>
      </c>
      <c r="E397" s="27">
        <f t="shared" si="39"/>
        <v>0.00196078431372549</v>
      </c>
      <c r="F397" s="28">
        <f t="shared" si="40"/>
        <v>8.797248965683405E-11</v>
      </c>
      <c r="G397" s="28">
        <f t="shared" si="41"/>
        <v>1.9223433497688177E-06</v>
      </c>
      <c r="H397" s="61">
        <f t="shared" si="36"/>
        <v>8.624779853175474E-14</v>
      </c>
    </row>
    <row r="398" spans="1:8" ht="15.75">
      <c r="A398" s="6">
        <v>38386</v>
      </c>
      <c r="B398" s="1">
        <v>210.86</v>
      </c>
      <c r="C398" s="24">
        <f t="shared" si="37"/>
        <v>0.023512430970863044</v>
      </c>
      <c r="D398" s="24">
        <f t="shared" si="38"/>
        <v>0.0005528344101595996</v>
      </c>
      <c r="E398" s="27">
        <f t="shared" si="39"/>
        <v>0.00196078431372549</v>
      </c>
      <c r="F398" s="28">
        <f t="shared" si="40"/>
        <v>8.357386517399234E-11</v>
      </c>
      <c r="G398" s="28">
        <f t="shared" si="41"/>
        <v>1.0839890395286268E-06</v>
      </c>
      <c r="H398" s="61">
        <f t="shared" si="36"/>
        <v>4.620250845822196E-14</v>
      </c>
    </row>
    <row r="399" spans="1:8" ht="15.75">
      <c r="A399" s="6">
        <v>38385</v>
      </c>
      <c r="B399" s="1">
        <v>205.96</v>
      </c>
      <c r="C399" s="24">
        <f t="shared" si="37"/>
        <v>0.07070757216428644</v>
      </c>
      <c r="D399" s="24">
        <f t="shared" si="38"/>
        <v>0.0049995607613677745</v>
      </c>
      <c r="E399" s="27">
        <f t="shared" si="39"/>
        <v>0.00196078431372549</v>
      </c>
      <c r="F399" s="28">
        <f t="shared" si="40"/>
        <v>7.939517191529272E-11</v>
      </c>
      <c r="G399" s="28">
        <f t="shared" si="41"/>
        <v>9.8030603164074E-06</v>
      </c>
      <c r="H399" s="61">
        <f t="shared" si="36"/>
        <v>3.9694098614974623E-13</v>
      </c>
    </row>
    <row r="400" spans="1:8" ht="15.75">
      <c r="A400" s="6">
        <v>38384</v>
      </c>
      <c r="B400" s="1">
        <v>191.9</v>
      </c>
      <c r="C400" s="24">
        <f t="shared" si="37"/>
        <v>-0.01919959884869263</v>
      </c>
      <c r="D400" s="24">
        <f t="shared" si="38"/>
        <v>0.0003686245959507193</v>
      </c>
      <c r="E400" s="27">
        <f t="shared" si="39"/>
        <v>0.00196078431372549</v>
      </c>
      <c r="F400" s="28">
        <f t="shared" si="40"/>
        <v>7.542541331952808E-11</v>
      </c>
      <c r="G400" s="28">
        <f t="shared" si="41"/>
        <v>7.227933253935672E-07</v>
      </c>
      <c r="H400" s="61">
        <f t="shared" si="36"/>
        <v>2.780366250932704E-14</v>
      </c>
    </row>
    <row r="401" spans="1:8" ht="15.75">
      <c r="A401" s="6">
        <v>38383</v>
      </c>
      <c r="B401" s="1">
        <v>195.62</v>
      </c>
      <c r="C401" s="24">
        <f t="shared" si="37"/>
        <v>0.02736205521814953</v>
      </c>
      <c r="D401" s="24">
        <f t="shared" si="38"/>
        <v>0.0007486820657610639</v>
      </c>
      <c r="E401" s="27">
        <f t="shared" si="39"/>
        <v>0.00196078431372549</v>
      </c>
      <c r="F401" s="28">
        <f t="shared" si="40"/>
        <v>7.165414265355167E-11</v>
      </c>
      <c r="G401" s="28">
        <f t="shared" si="41"/>
        <v>1.46800405051189E-06</v>
      </c>
      <c r="H401" s="61">
        <f t="shared" si="36"/>
        <v>5.3646171542199024E-14</v>
      </c>
    </row>
    <row r="402" spans="1:8" ht="15.75">
      <c r="A402" s="6">
        <v>38380</v>
      </c>
      <c r="B402" s="1">
        <v>190.34</v>
      </c>
      <c r="C402" s="24">
        <f t="shared" si="37"/>
        <v>0.011944542412383186</v>
      </c>
      <c r="D402" s="24">
        <f t="shared" si="38"/>
        <v>0.00014267209344122074</v>
      </c>
      <c r="E402" s="27">
        <f t="shared" si="39"/>
        <v>0.00196078431372549</v>
      </c>
      <c r="F402" s="28">
        <f t="shared" si="40"/>
        <v>6.807143552087409E-11</v>
      </c>
      <c r="G402" s="28">
        <f t="shared" si="41"/>
        <v>2.79749202825923E-07</v>
      </c>
      <c r="H402" s="61">
        <f t="shared" si="36"/>
        <v>9.711894209312181E-15</v>
      </c>
    </row>
    <row r="403" spans="1:8" ht="15.75">
      <c r="A403" s="6">
        <v>38379</v>
      </c>
      <c r="B403" s="1">
        <v>188.08</v>
      </c>
      <c r="C403" s="24">
        <f t="shared" si="37"/>
        <v>-0.006148646531133208</v>
      </c>
      <c r="D403" s="24">
        <f t="shared" si="38"/>
        <v>3.7805854164816434E-05</v>
      </c>
      <c r="E403" s="27">
        <f t="shared" si="39"/>
        <v>0.00196078431372549</v>
      </c>
      <c r="F403" s="28">
        <f t="shared" si="40"/>
        <v>6.466786374483038E-11</v>
      </c>
      <c r="G403" s="28">
        <f t="shared" si="41"/>
        <v>7.412912581336555E-08</v>
      </c>
      <c r="H403" s="61">
        <f t="shared" si="36"/>
        <v>2.4448238258872775E-15</v>
      </c>
    </row>
    <row r="404" spans="1:8" ht="15.75">
      <c r="A404" s="6">
        <v>38378</v>
      </c>
      <c r="B404" s="1">
        <v>189.24</v>
      </c>
      <c r="C404" s="24">
        <f t="shared" si="37"/>
        <v>0.06618858180262059</v>
      </c>
      <c r="D404" s="24">
        <f t="shared" si="38"/>
        <v>0.004380928361042198</v>
      </c>
      <c r="E404" s="27">
        <f t="shared" si="39"/>
        <v>0.00196078431372549</v>
      </c>
      <c r="F404" s="28">
        <f t="shared" si="40"/>
        <v>6.143447055758886E-11</v>
      </c>
      <c r="G404" s="28">
        <f t="shared" si="41"/>
        <v>8.590055609886663E-06</v>
      </c>
      <c r="H404" s="61">
        <f t="shared" si="36"/>
        <v>2.6914001441135293E-13</v>
      </c>
    </row>
    <row r="405" spans="1:8" ht="15.75">
      <c r="A405" s="6">
        <v>38377</v>
      </c>
      <c r="B405" s="1">
        <v>177.12</v>
      </c>
      <c r="C405" s="24">
        <f t="shared" si="37"/>
        <v>-0.020121403199421063</v>
      </c>
      <c r="D405" s="24">
        <f t="shared" si="38"/>
        <v>0.0004048708667136722</v>
      </c>
      <c r="E405" s="27">
        <f t="shared" si="39"/>
        <v>0.00196078431372549</v>
      </c>
      <c r="F405" s="28">
        <f t="shared" si="40"/>
        <v>5.836274702970941E-11</v>
      </c>
      <c r="G405" s="28">
        <f t="shared" si="41"/>
        <v>7.938644445366121E-07</v>
      </c>
      <c r="H405" s="61">
        <f t="shared" si="36"/>
        <v>2.3629375973709246E-14</v>
      </c>
    </row>
    <row r="406" spans="1:8" ht="15.75">
      <c r="A406" s="6">
        <v>38376</v>
      </c>
      <c r="B406" s="1">
        <v>180.72</v>
      </c>
      <c r="C406" s="24">
        <f t="shared" si="37"/>
        <v>-0.04098134437319368</v>
      </c>
      <c r="D406" s="24">
        <f t="shared" si="38"/>
        <v>0.0016794705866342934</v>
      </c>
      <c r="E406" s="27">
        <f t="shared" si="39"/>
        <v>0.00196078431372549</v>
      </c>
      <c r="F406" s="28">
        <f t="shared" si="40"/>
        <v>5.544460967822394E-11</v>
      </c>
      <c r="G406" s="28">
        <f t="shared" si="41"/>
        <v>3.2930795816358696E-06</v>
      </c>
      <c r="H406" s="61">
        <f t="shared" si="36"/>
        <v>9.311759114199618E-14</v>
      </c>
    </row>
    <row r="407" spans="1:8" ht="15.75">
      <c r="A407" s="6">
        <v>38373</v>
      </c>
      <c r="B407" s="1">
        <v>188.28</v>
      </c>
      <c r="C407" s="24">
        <f t="shared" si="37"/>
        <v>-0.029515486348008067</v>
      </c>
      <c r="D407" s="24">
        <f t="shared" si="38"/>
        <v>0.0008711639343594506</v>
      </c>
      <c r="E407" s="27">
        <f t="shared" si="39"/>
        <v>0.00196078431372549</v>
      </c>
      <c r="F407" s="28">
        <f t="shared" si="40"/>
        <v>5.267237919431274E-11</v>
      </c>
      <c r="G407" s="28">
        <f t="shared" si="41"/>
        <v>1.7081645771753934E-06</v>
      </c>
      <c r="H407" s="61">
        <f t="shared" si="36"/>
        <v>4.5886277090990355E-14</v>
      </c>
    </row>
    <row r="408" spans="1:8" ht="15.75">
      <c r="A408" s="6">
        <v>38372</v>
      </c>
      <c r="B408" s="1">
        <v>193.92</v>
      </c>
      <c r="C408" s="24">
        <f t="shared" si="37"/>
        <v>-0.017279710147620208</v>
      </c>
      <c r="D408" s="24">
        <f t="shared" si="38"/>
        <v>0.00029858838278576876</v>
      </c>
      <c r="E408" s="27">
        <f t="shared" si="39"/>
        <v>0.00196078431372549</v>
      </c>
      <c r="F408" s="28">
        <f t="shared" si="40"/>
        <v>5.00387602345971E-11</v>
      </c>
      <c r="G408" s="28">
        <f t="shared" si="41"/>
        <v>5.854674172269975E-07</v>
      </c>
      <c r="H408" s="61">
        <f t="shared" si="36"/>
        <v>1.494099249505318E-14</v>
      </c>
    </row>
    <row r="409" spans="1:8" ht="15.75">
      <c r="A409" s="6">
        <v>38371</v>
      </c>
      <c r="B409" s="1">
        <v>197.3</v>
      </c>
      <c r="C409" s="24">
        <f t="shared" si="37"/>
        <v>-0.03290426455183979</v>
      </c>
      <c r="D409" s="24">
        <f t="shared" si="38"/>
        <v>0.0010826906256974607</v>
      </c>
      <c r="E409" s="27">
        <f t="shared" si="39"/>
        <v>0.00196078431372549</v>
      </c>
      <c r="F409" s="28">
        <f t="shared" si="40"/>
        <v>4.753682222286724E-11</v>
      </c>
      <c r="G409" s="28">
        <f t="shared" si="41"/>
        <v>2.122922795485217E-06</v>
      </c>
      <c r="H409" s="61">
        <f t="shared" si="36"/>
        <v>5.1467671796145086E-14</v>
      </c>
    </row>
    <row r="410" spans="1:8" ht="15.75">
      <c r="A410" s="6">
        <v>38370</v>
      </c>
      <c r="B410" s="1">
        <v>203.9</v>
      </c>
      <c r="C410" s="24">
        <f t="shared" si="37"/>
        <v>0.019462322283498024</v>
      </c>
      <c r="D410" s="24">
        <f t="shared" si="38"/>
        <v>0.00037878198866674376</v>
      </c>
      <c r="E410" s="27">
        <f t="shared" si="39"/>
        <v>0.00196078431372549</v>
      </c>
      <c r="F410" s="28">
        <f t="shared" si="40"/>
        <v>4.515998111172388E-11</v>
      </c>
      <c r="G410" s="28">
        <f t="shared" si="41"/>
        <v>7.427097816994976E-07</v>
      </c>
      <c r="H410" s="61">
        <f t="shared" si="36"/>
        <v>1.7105787453651355E-14</v>
      </c>
    </row>
    <row r="411" spans="1:8" ht="15.75">
      <c r="A411" s="6">
        <v>38366</v>
      </c>
      <c r="B411" s="1">
        <v>199.97</v>
      </c>
      <c r="C411" s="24">
        <f t="shared" si="37"/>
        <v>0.023476919380031155</v>
      </c>
      <c r="D411" s="24">
        <f t="shared" si="38"/>
        <v>0.0005511657435764824</v>
      </c>
      <c r="E411" s="27">
        <f t="shared" si="39"/>
        <v>0.00196078431372549</v>
      </c>
      <c r="F411" s="28">
        <f t="shared" si="40"/>
        <v>4.290198205613768E-11</v>
      </c>
      <c r="G411" s="28">
        <f t="shared" si="41"/>
        <v>1.0807171442676127E-06</v>
      </c>
      <c r="H411" s="61">
        <f t="shared" si="36"/>
        <v>2.3646102840876033E-14</v>
      </c>
    </row>
    <row r="412" spans="1:8" ht="15.75">
      <c r="A412" s="6">
        <v>38365</v>
      </c>
      <c r="B412" s="1">
        <v>195.33</v>
      </c>
      <c r="C412" s="24">
        <f t="shared" si="37"/>
        <v>-0.0002559443079159823</v>
      </c>
      <c r="D412" s="24">
        <f t="shared" si="38"/>
        <v>6.550748875459115E-08</v>
      </c>
      <c r="E412" s="27">
        <f t="shared" si="39"/>
        <v>0.00196078431372549</v>
      </c>
      <c r="F412" s="28">
        <f t="shared" si="40"/>
        <v>4.0756882953330793E-11</v>
      </c>
      <c r="G412" s="28">
        <f t="shared" si="41"/>
        <v>1.2844605638155128E-10</v>
      </c>
      <c r="H412" s="61">
        <f t="shared" si="36"/>
        <v>2.6698810517375045E-18</v>
      </c>
    </row>
    <row r="413" spans="1:8" ht="15.75">
      <c r="A413" s="6">
        <v>38364</v>
      </c>
      <c r="B413" s="1">
        <v>195.38</v>
      </c>
      <c r="C413" s="24">
        <f t="shared" si="37"/>
        <v>0.009462170772000005</v>
      </c>
      <c r="D413" s="24">
        <f t="shared" si="38"/>
        <v>8.953267571849117E-05</v>
      </c>
      <c r="E413" s="27">
        <f t="shared" si="39"/>
        <v>0.00196078431372549</v>
      </c>
      <c r="F413" s="28">
        <f t="shared" si="40"/>
        <v>3.871903880566425E-11</v>
      </c>
      <c r="G413" s="28">
        <f t="shared" si="41"/>
        <v>1.7555426611468855E-07</v>
      </c>
      <c r="H413" s="61">
        <f t="shared" si="36"/>
        <v>3.466619145519213E-15</v>
      </c>
    </row>
    <row r="414" spans="1:8" ht="15.75">
      <c r="A414" s="6">
        <v>38363</v>
      </c>
      <c r="B414" s="1">
        <v>193.54</v>
      </c>
      <c r="C414" s="24">
        <f t="shared" si="37"/>
        <v>-0.007822994091072611</v>
      </c>
      <c r="D414" s="24">
        <f t="shared" si="38"/>
        <v>6.119923654895698E-05</v>
      </c>
      <c r="E414" s="27">
        <f t="shared" si="39"/>
        <v>0.00196078431372549</v>
      </c>
      <c r="F414" s="28">
        <f t="shared" si="40"/>
        <v>3.678308686538104E-11</v>
      </c>
      <c r="G414" s="28">
        <f t="shared" si="41"/>
        <v>1.1999850303717054E-07</v>
      </c>
      <c r="H414" s="61">
        <f t="shared" si="36"/>
        <v>2.251096834075287E-15</v>
      </c>
    </row>
    <row r="415" spans="1:8" ht="15.75">
      <c r="A415" s="6">
        <v>38362</v>
      </c>
      <c r="B415" s="1">
        <v>195.06</v>
      </c>
      <c r="C415" s="24">
        <f t="shared" si="37"/>
        <v>0.0062225394269308865</v>
      </c>
      <c r="D415" s="24">
        <f t="shared" si="38"/>
        <v>3.871999691970937E-05</v>
      </c>
      <c r="E415" s="27">
        <f t="shared" si="39"/>
        <v>0.00196078431372549</v>
      </c>
      <c r="F415" s="28">
        <f t="shared" si="40"/>
        <v>3.494393252211199E-11</v>
      </c>
      <c r="G415" s="28">
        <f t="shared" si="41"/>
        <v>7.592156258766542E-08</v>
      </c>
      <c r="H415" s="61">
        <f t="shared" si="36"/>
        <v>1.3530289596187082E-15</v>
      </c>
    </row>
    <row r="416" spans="1:8" ht="15.75">
      <c r="A416" s="6">
        <v>38359</v>
      </c>
      <c r="B416" s="1">
        <v>193.85</v>
      </c>
      <c r="C416" s="24">
        <f t="shared" si="37"/>
        <v>0.027721440412571862</v>
      </c>
      <c r="D416" s="24">
        <f t="shared" si="38"/>
        <v>0.0007684782585477724</v>
      </c>
      <c r="E416" s="27">
        <f t="shared" si="39"/>
        <v>0.00196078431372549</v>
      </c>
      <c r="F416" s="28">
        <f t="shared" si="40"/>
        <v>3.319673589600639E-11</v>
      </c>
      <c r="G416" s="28">
        <f t="shared" si="41"/>
        <v>1.5068201147995538E-06</v>
      </c>
      <c r="H416" s="61">
        <f t="shared" si="36"/>
        <v>2.551096979083332E-14</v>
      </c>
    </row>
    <row r="417" spans="1:8" ht="15.75">
      <c r="A417" s="6">
        <v>38358</v>
      </c>
      <c r="B417" s="1">
        <v>188.55</v>
      </c>
      <c r="C417" s="24">
        <f t="shared" si="37"/>
        <v>-0.02596596701668974</v>
      </c>
      <c r="D417" s="24">
        <f t="shared" si="38"/>
        <v>0.0006742314431118194</v>
      </c>
      <c r="E417" s="27">
        <f t="shared" si="39"/>
        <v>0.00196078431372549</v>
      </c>
      <c r="F417" s="28">
        <f t="shared" si="40"/>
        <v>3.1536899101206067E-11</v>
      </c>
      <c r="G417" s="28">
        <f t="shared" si="41"/>
        <v>1.3220224374741557E-06</v>
      </c>
      <c r="H417" s="61">
        <f t="shared" si="36"/>
        <v>2.1263168992278008E-14</v>
      </c>
    </row>
    <row r="418" spans="1:8" ht="15.75">
      <c r="A418" s="6">
        <v>38357</v>
      </c>
      <c r="B418" s="1">
        <v>193.51</v>
      </c>
      <c r="C418" s="24">
        <f t="shared" si="37"/>
        <v>-0.00510297233744501</v>
      </c>
      <c r="D418" s="24">
        <f t="shared" si="38"/>
        <v>2.604032667672899E-05</v>
      </c>
      <c r="E418" s="27">
        <f t="shared" si="39"/>
        <v>0.00196078431372549</v>
      </c>
      <c r="F418" s="28">
        <f t="shared" si="40"/>
        <v>2.9960054146145765E-11</v>
      </c>
      <c r="G418" s="28">
        <f t="shared" si="41"/>
        <v>5.105946407201763E-08</v>
      </c>
      <c r="H418" s="61">
        <f t="shared" si="36"/>
        <v>7.801695972181245E-16</v>
      </c>
    </row>
    <row r="419" spans="1:8" ht="15.75">
      <c r="A419" s="6">
        <v>38356</v>
      </c>
      <c r="B419" s="1">
        <v>194.5</v>
      </c>
      <c r="C419" s="24">
        <f t="shared" si="37"/>
        <v>-0.04134422317369202</v>
      </c>
      <c r="D419" s="24">
        <f t="shared" si="38"/>
        <v>0.001709344789836052</v>
      </c>
      <c r="E419" s="27">
        <f t="shared" si="39"/>
        <v>0.00196078431372549</v>
      </c>
      <c r="F419" s="28">
        <f t="shared" si="40"/>
        <v>2.8462051438838475E-11</v>
      </c>
      <c r="G419" s="28">
        <f t="shared" si="41"/>
        <v>3.3516564506589254E-06</v>
      </c>
      <c r="H419" s="61">
        <f t="shared" si="36"/>
        <v>4.8651459335024256E-14</v>
      </c>
    </row>
    <row r="420" spans="1:8" ht="15.75">
      <c r="A420" s="6">
        <v>38355</v>
      </c>
      <c r="B420" s="1">
        <v>202.71</v>
      </c>
      <c r="C420" s="24">
        <f t="shared" si="37"/>
        <v>0.0501748726208156</v>
      </c>
      <c r="D420" s="24">
        <f t="shared" si="38"/>
        <v>0.002517517842515071</v>
      </c>
      <c r="E420" s="27">
        <f t="shared" si="39"/>
        <v>0.00196078431372549</v>
      </c>
      <c r="F420" s="28">
        <f t="shared" si="40"/>
        <v>2.703894886689655E-11</v>
      </c>
      <c r="G420" s="28">
        <f t="shared" si="41"/>
        <v>4.93630949512759E-06</v>
      </c>
      <c r="H420" s="61">
        <f t="shared" si="36"/>
        <v>6.807103621526473E-14</v>
      </c>
    </row>
    <row r="421" spans="1:8" ht="15.75">
      <c r="A421" s="6">
        <v>38352</v>
      </c>
      <c r="B421" s="1">
        <v>192.79</v>
      </c>
      <c r="C421" s="24">
        <f t="shared" si="37"/>
        <v>-0.024643271702390026</v>
      </c>
      <c r="D421" s="24">
        <f t="shared" si="38"/>
        <v>0.000607290840197817</v>
      </c>
      <c r="E421" s="27">
        <f t="shared" si="39"/>
        <v>0.00196078431372549</v>
      </c>
      <c r="F421" s="28">
        <f t="shared" si="40"/>
        <v>2.568700142355172E-11</v>
      </c>
      <c r="G421" s="28">
        <f t="shared" si="41"/>
        <v>1.190766353329053E-06</v>
      </c>
      <c r="H421" s="61">
        <f t="shared" si="36"/>
        <v>1.5599480676671247E-14</v>
      </c>
    </row>
    <row r="422" spans="1:8" ht="15.75">
      <c r="A422" s="6">
        <v>38351</v>
      </c>
      <c r="B422" s="1">
        <v>197.6</v>
      </c>
      <c r="C422" s="24">
        <f t="shared" si="37"/>
        <v>0.024072865402084028</v>
      </c>
      <c r="D422" s="24">
        <f t="shared" si="38"/>
        <v>0.0005795028486668542</v>
      </c>
      <c r="E422" s="27">
        <f t="shared" si="39"/>
        <v>0.00196078431372549</v>
      </c>
      <c r="F422" s="28">
        <f t="shared" si="40"/>
        <v>2.4402651352374133E-11</v>
      </c>
      <c r="G422" s="28">
        <f t="shared" si="41"/>
        <v>1.1362800954252043E-06</v>
      </c>
      <c r="H422" s="61">
        <f t="shared" si="36"/>
        <v>1.4141405973724873E-14</v>
      </c>
    </row>
    <row r="423" spans="1:8" ht="15.75">
      <c r="A423" s="6">
        <v>38350</v>
      </c>
      <c r="B423" s="1">
        <v>192.9</v>
      </c>
      <c r="C423" s="24">
        <f t="shared" si="37"/>
        <v>0.0007260281395513975</v>
      </c>
      <c r="D423" s="24">
        <f t="shared" si="38"/>
        <v>5.271168594204636E-07</v>
      </c>
      <c r="E423" s="27">
        <f t="shared" si="39"/>
        <v>0.00196078431372549</v>
      </c>
      <c r="F423" s="28">
        <f t="shared" si="40"/>
        <v>2.3182518784755424E-11</v>
      </c>
      <c r="G423" s="28">
        <f t="shared" si="41"/>
        <v>1.0335624694518894E-09</v>
      </c>
      <c r="H423" s="61">
        <f t="shared" si="36"/>
        <v>1.2219896495276182E-17</v>
      </c>
    </row>
    <row r="424" spans="1:8" ht="15.75">
      <c r="A424" s="6">
        <v>38349</v>
      </c>
      <c r="B424" s="1">
        <v>192.76</v>
      </c>
      <c r="C424" s="24">
        <f t="shared" si="37"/>
        <v>0.004419379641975965</v>
      </c>
      <c r="D424" s="24">
        <f t="shared" si="38"/>
        <v>1.9530916419911607E-05</v>
      </c>
      <c r="E424" s="27">
        <f t="shared" si="39"/>
        <v>0.00196078431372549</v>
      </c>
      <c r="F424" s="28">
        <f t="shared" si="40"/>
        <v>2.202339284551765E-11</v>
      </c>
      <c r="G424" s="28">
        <f t="shared" si="41"/>
        <v>3.829591454884629E-08</v>
      </c>
      <c r="H424" s="61">
        <f t="shared" si="36"/>
        <v>4.301370449486845E-16</v>
      </c>
    </row>
    <row r="425" spans="1:8" ht="15.75">
      <c r="A425" s="6">
        <v>38348</v>
      </c>
      <c r="B425" s="1">
        <v>191.91</v>
      </c>
      <c r="C425" s="24">
        <f t="shared" si="37"/>
        <v>0.021116605710736324</v>
      </c>
      <c r="D425" s="24">
        <f t="shared" si="38"/>
        <v>0.00044591103674270193</v>
      </c>
      <c r="E425" s="27">
        <f t="shared" si="39"/>
        <v>0.00196078431372549</v>
      </c>
      <c r="F425" s="28">
        <f t="shared" si="40"/>
        <v>2.0922223203241767E-11</v>
      </c>
      <c r="G425" s="28">
        <f t="shared" si="41"/>
        <v>8.743353661621607E-07</v>
      </c>
      <c r="H425" s="61">
        <f t="shared" si="36"/>
        <v>9.32945023951975E-15</v>
      </c>
    </row>
    <row r="426" spans="1:8" ht="15.75">
      <c r="A426" s="6">
        <v>38344</v>
      </c>
      <c r="B426" s="1">
        <v>187.9</v>
      </c>
      <c r="C426" s="24">
        <f t="shared" si="37"/>
        <v>0.008551628811876896</v>
      </c>
      <c r="D426" s="24">
        <f t="shared" si="38"/>
        <v>7.313035533612305E-05</v>
      </c>
      <c r="E426" s="27">
        <f t="shared" si="39"/>
        <v>0.00196078431372549</v>
      </c>
      <c r="F426" s="28">
        <f t="shared" si="40"/>
        <v>1.9876112043079678E-11</v>
      </c>
      <c r="G426" s="28">
        <f t="shared" si="41"/>
        <v>1.4339285360024126E-07</v>
      </c>
      <c r="H426" s="61">
        <f t="shared" si="36"/>
        <v>1.4535471364110115E-15</v>
      </c>
    </row>
    <row r="427" spans="1:8" ht="15.75">
      <c r="A427" s="6">
        <v>38343</v>
      </c>
      <c r="B427" s="1">
        <v>186.3</v>
      </c>
      <c r="C427" s="24">
        <f t="shared" si="37"/>
        <v>0.01378213951459688</v>
      </c>
      <c r="D427" s="24">
        <f t="shared" si="38"/>
        <v>0.0001899473695998127</v>
      </c>
      <c r="E427" s="27">
        <f t="shared" si="39"/>
        <v>0.00196078431372549</v>
      </c>
      <c r="F427" s="28">
        <f t="shared" si="40"/>
        <v>1.8882306440925692E-11</v>
      </c>
      <c r="G427" s="28">
        <f t="shared" si="41"/>
        <v>3.724458227447308E-07</v>
      </c>
      <c r="H427" s="61">
        <f t="shared" si="36"/>
        <v>3.586644440431437E-15</v>
      </c>
    </row>
    <row r="428" spans="1:8" ht="15.75">
      <c r="A428" s="6">
        <v>38342</v>
      </c>
      <c r="B428" s="1">
        <v>183.75</v>
      </c>
      <c r="C428" s="24">
        <f t="shared" si="37"/>
        <v>-0.006887789250226536</v>
      </c>
      <c r="D428" s="24">
        <f t="shared" si="38"/>
        <v>4.7441640755536224E-05</v>
      </c>
      <c r="E428" s="27">
        <f t="shared" si="39"/>
        <v>0.00196078431372549</v>
      </c>
      <c r="F428" s="28">
        <f t="shared" si="40"/>
        <v>1.7938191118879406E-11</v>
      </c>
      <c r="G428" s="28">
        <f t="shared" si="41"/>
        <v>9.302282501085534E-08</v>
      </c>
      <c r="H428" s="61">
        <f t="shared" si="36"/>
        <v>8.510172188660272E-16</v>
      </c>
    </row>
    <row r="429" spans="1:8" ht="15.75">
      <c r="A429" s="6">
        <v>38341</v>
      </c>
      <c r="B429" s="1">
        <v>185.02</v>
      </c>
      <c r="C429" s="24">
        <f t="shared" si="37"/>
        <v>0.02706273074469572</v>
      </c>
      <c r="D429" s="24">
        <f t="shared" si="38"/>
        <v>0.0007323913953598989</v>
      </c>
      <c r="E429" s="27">
        <f t="shared" si="39"/>
        <v>0.00196078431372549</v>
      </c>
      <c r="F429" s="28">
        <f t="shared" si="40"/>
        <v>1.7041281562935436E-11</v>
      </c>
      <c r="G429" s="28">
        <f t="shared" si="41"/>
        <v>1.4360615595292136E-06</v>
      </c>
      <c r="H429" s="61">
        <f t="shared" si="36"/>
        <v>1.2480887982599202E-14</v>
      </c>
    </row>
    <row r="430" spans="1:8" ht="15.75">
      <c r="A430" s="6">
        <v>38338</v>
      </c>
      <c r="B430" s="1">
        <v>180.08</v>
      </c>
      <c r="C430" s="24">
        <f t="shared" si="37"/>
        <v>0.020250306343335106</v>
      </c>
      <c r="D430" s="24">
        <f t="shared" si="38"/>
        <v>0.00041007490699891805</v>
      </c>
      <c r="E430" s="27">
        <f t="shared" si="39"/>
        <v>0.00196078431372549</v>
      </c>
      <c r="F430" s="28">
        <f t="shared" si="40"/>
        <v>1.6189217484788664E-11</v>
      </c>
      <c r="G430" s="28">
        <f t="shared" si="41"/>
        <v>8.040684450959177E-07</v>
      </c>
      <c r="H430" s="61">
        <f t="shared" si="36"/>
        <v>6.638791854459969E-15</v>
      </c>
    </row>
    <row r="431" spans="1:8" ht="15.75">
      <c r="A431" s="6">
        <v>38337</v>
      </c>
      <c r="B431" s="1">
        <v>176.47</v>
      </c>
      <c r="C431" s="24">
        <f t="shared" si="37"/>
        <v>-0.018582990890111457</v>
      </c>
      <c r="D431" s="24">
        <f t="shared" si="38"/>
        <v>0.0003453275504219654</v>
      </c>
      <c r="E431" s="27">
        <f t="shared" si="39"/>
        <v>0.00196078431372549</v>
      </c>
      <c r="F431" s="28">
        <f t="shared" si="40"/>
        <v>1.537975661054923E-11</v>
      </c>
      <c r="G431" s="28">
        <f t="shared" si="41"/>
        <v>6.771128439646381E-07</v>
      </c>
      <c r="H431" s="61">
        <f t="shared" si="36"/>
        <v>5.311053676406995E-15</v>
      </c>
    </row>
    <row r="432" spans="1:8" ht="15.75">
      <c r="A432" s="6">
        <v>38336</v>
      </c>
      <c r="B432" s="1">
        <v>179.78</v>
      </c>
      <c r="C432" s="24">
        <f t="shared" si="37"/>
        <v>0.006081420254683437</v>
      </c>
      <c r="D432" s="24">
        <f t="shared" si="38"/>
        <v>3.698367231407396E-05</v>
      </c>
      <c r="E432" s="27">
        <f t="shared" si="39"/>
        <v>0.00196078431372549</v>
      </c>
      <c r="F432" s="28">
        <f t="shared" si="40"/>
        <v>1.461076878002177E-11</v>
      </c>
      <c r="G432" s="28">
        <f t="shared" si="41"/>
        <v>7.251700453739992E-08</v>
      </c>
      <c r="H432" s="61">
        <f t="shared" si="36"/>
        <v>5.403598848170273E-16</v>
      </c>
    </row>
    <row r="433" spans="1:8" ht="15.75">
      <c r="A433" s="6">
        <v>38335</v>
      </c>
      <c r="B433" s="1">
        <v>178.69</v>
      </c>
      <c r="C433" s="24">
        <f t="shared" si="37"/>
        <v>0.04721046230665787</v>
      </c>
      <c r="D433" s="24">
        <f t="shared" si="38"/>
        <v>0.0022288277512083634</v>
      </c>
      <c r="E433" s="27">
        <f t="shared" si="39"/>
        <v>0.00196078431372549</v>
      </c>
      <c r="F433" s="28">
        <f t="shared" si="40"/>
        <v>1.388023034102068E-11</v>
      </c>
      <c r="G433" s="28">
        <f t="shared" si="41"/>
        <v>4.370250492565418E-06</v>
      </c>
      <c r="H433" s="61">
        <f t="shared" si="36"/>
        <v>3.093664257723122E-14</v>
      </c>
    </row>
    <row r="434" spans="1:8" ht="15.75">
      <c r="A434" s="6">
        <v>38334</v>
      </c>
      <c r="B434" s="1">
        <v>170.45</v>
      </c>
      <c r="C434" s="24">
        <f t="shared" si="37"/>
        <v>-0.007015521319789013</v>
      </c>
      <c r="D434" s="24">
        <f t="shared" si="38"/>
        <v>4.9217539388414176E-05</v>
      </c>
      <c r="E434" s="27">
        <f t="shared" si="39"/>
        <v>0.00196078431372549</v>
      </c>
      <c r="F434" s="28">
        <f t="shared" si="40"/>
        <v>1.3186218823969646E-11</v>
      </c>
      <c r="G434" s="28">
        <f t="shared" si="41"/>
        <v>9.650497919296897E-08</v>
      </c>
      <c r="H434" s="61">
        <f t="shared" si="36"/>
        <v>6.489932443529744E-16</v>
      </c>
    </row>
    <row r="435" spans="1:8" ht="15.75">
      <c r="A435" s="6">
        <v>38331</v>
      </c>
      <c r="B435" s="1">
        <v>171.65</v>
      </c>
      <c r="C435" s="24">
        <f t="shared" si="37"/>
        <v>-0.010316539858793309</v>
      </c>
      <c r="D435" s="24">
        <f t="shared" si="38"/>
        <v>0.00010643099465807106</v>
      </c>
      <c r="E435" s="27">
        <f t="shared" si="39"/>
        <v>0.00196078431372549</v>
      </c>
      <c r="F435" s="28">
        <f t="shared" si="40"/>
        <v>1.2526907882771164E-11</v>
      </c>
      <c r="G435" s="28">
        <f t="shared" si="41"/>
        <v>2.0868822481974717E-07</v>
      </c>
      <c r="H435" s="61">
        <f t="shared" si="36"/>
        <v>1.333251265953366E-15</v>
      </c>
    </row>
    <row r="436" spans="1:8" ht="15.75">
      <c r="A436" s="6">
        <v>38330</v>
      </c>
      <c r="B436" s="1">
        <v>173.43</v>
      </c>
      <c r="C436" s="24">
        <f t="shared" si="37"/>
        <v>0.020093276692014383</v>
      </c>
      <c r="D436" s="24">
        <f t="shared" si="38"/>
        <v>0.0004037397682218485</v>
      </c>
      <c r="E436" s="27">
        <f t="shared" si="39"/>
        <v>0.00196078431372549</v>
      </c>
      <c r="F436" s="28">
        <f t="shared" si="40"/>
        <v>1.1900562488632605E-11</v>
      </c>
      <c r="G436" s="28">
        <f t="shared" si="41"/>
        <v>7.916466043565657E-07</v>
      </c>
      <c r="H436" s="61">
        <f t="shared" si="36"/>
        <v>4.8047303408701524E-15</v>
      </c>
    </row>
    <row r="437" spans="1:8" ht="15.75">
      <c r="A437" s="6">
        <v>38329</v>
      </c>
      <c r="B437" s="1">
        <v>169.98</v>
      </c>
      <c r="C437" s="24">
        <f t="shared" si="37"/>
        <v>-0.008494236948909597</v>
      </c>
      <c r="D437" s="24">
        <f t="shared" si="38"/>
        <v>7.215206134422103E-05</v>
      </c>
      <c r="E437" s="27">
        <f t="shared" si="39"/>
        <v>0.00196078431372549</v>
      </c>
      <c r="F437" s="28">
        <f t="shared" si="40"/>
        <v>1.1305534364200974E-11</v>
      </c>
      <c r="G437" s="28">
        <f t="shared" si="41"/>
        <v>1.414746300867079E-07</v>
      </c>
      <c r="H437" s="61">
        <f t="shared" si="36"/>
        <v>8.157176089750275E-16</v>
      </c>
    </row>
    <row r="438" spans="1:8" ht="15.75">
      <c r="A438" s="6">
        <v>38328</v>
      </c>
      <c r="B438" s="1">
        <v>171.43</v>
      </c>
      <c r="C438" s="24">
        <f t="shared" si="37"/>
        <v>-0.02795534627826231</v>
      </c>
      <c r="D438" s="24">
        <f t="shared" si="38"/>
        <v>0.0007815013855375544</v>
      </c>
      <c r="E438" s="27">
        <f t="shared" si="39"/>
        <v>0.00196078431372549</v>
      </c>
      <c r="F438" s="28">
        <f t="shared" si="40"/>
        <v>1.0740257645990924E-11</v>
      </c>
      <c r="G438" s="28">
        <f t="shared" si="41"/>
        <v>1.5323556579167733E-06</v>
      </c>
      <c r="H438" s="61">
        <f t="shared" si="36"/>
        <v>8.39352623137222E-15</v>
      </c>
    </row>
    <row r="439" spans="1:8" ht="15.75">
      <c r="A439" s="6">
        <v>38327</v>
      </c>
      <c r="B439" s="1">
        <v>176.29</v>
      </c>
      <c r="C439" s="24">
        <f t="shared" si="37"/>
        <v>-0.023046241330871284</v>
      </c>
      <c r="D439" s="24">
        <f t="shared" si="38"/>
        <v>0.0005311292394807599</v>
      </c>
      <c r="E439" s="27">
        <f t="shared" si="39"/>
        <v>0.00196078431372549</v>
      </c>
      <c r="F439" s="28">
        <f t="shared" si="40"/>
        <v>1.0203244763691377E-11</v>
      </c>
      <c r="G439" s="28">
        <f t="shared" si="41"/>
        <v>1.0414298813348232E-06</v>
      </c>
      <c r="H439" s="61">
        <f t="shared" si="36"/>
        <v>5.4192416315754465E-15</v>
      </c>
    </row>
    <row r="440" spans="1:8" ht="15.75">
      <c r="A440" s="6">
        <v>38324</v>
      </c>
      <c r="B440" s="1">
        <v>180.4</v>
      </c>
      <c r="C440" s="24">
        <f t="shared" si="37"/>
        <v>0.005558658003827462</v>
      </c>
      <c r="D440" s="24">
        <f t="shared" si="38"/>
        <v>3.08986788035151E-05</v>
      </c>
      <c r="E440" s="27">
        <f t="shared" si="39"/>
        <v>0.00196078431372549</v>
      </c>
      <c r="F440" s="28">
        <f t="shared" si="40"/>
        <v>9.693082525506807E-12</v>
      </c>
      <c r="G440" s="28">
        <f t="shared" si="41"/>
        <v>6.058564471277471E-08</v>
      </c>
      <c r="H440" s="61">
        <f t="shared" si="36"/>
        <v>2.995034435715998E-16</v>
      </c>
    </row>
    <row r="441" spans="1:8" ht="15.75">
      <c r="A441" s="6">
        <v>38323</v>
      </c>
      <c r="B441" s="1">
        <v>179.4</v>
      </c>
      <c r="C441" s="24">
        <f t="shared" si="37"/>
        <v>-0.0031166543482758114</v>
      </c>
      <c r="D441" s="24">
        <f t="shared" si="38"/>
        <v>9.713534326626522E-06</v>
      </c>
      <c r="E441" s="27">
        <f t="shared" si="39"/>
        <v>0.00196078431372549</v>
      </c>
      <c r="F441" s="28">
        <f t="shared" si="40"/>
        <v>9.208428399231466E-12</v>
      </c>
      <c r="G441" s="28">
        <f t="shared" si="41"/>
        <v>1.9046145738483376E-08</v>
      </c>
      <c r="H441" s="61">
        <f t="shared" si="36"/>
        <v>8.944638535021735E-17</v>
      </c>
    </row>
    <row r="442" spans="1:8" ht="15.75">
      <c r="A442" s="6">
        <v>38322</v>
      </c>
      <c r="B442" s="1">
        <v>179.96</v>
      </c>
      <c r="C442" s="24">
        <f t="shared" si="37"/>
        <v>-0.01116218695557308</v>
      </c>
      <c r="D442" s="24">
        <f t="shared" si="38"/>
        <v>0.00012459441763116582</v>
      </c>
      <c r="E442" s="27">
        <f t="shared" si="39"/>
        <v>0.00196078431372549</v>
      </c>
      <c r="F442" s="28">
        <f t="shared" si="40"/>
        <v>8.748006979269891E-12</v>
      </c>
      <c r="G442" s="28">
        <f t="shared" si="41"/>
        <v>2.443027796689526E-07</v>
      </c>
      <c r="H442" s="61">
        <f t="shared" si="36"/>
        <v>1.0899528350155062E-15</v>
      </c>
    </row>
    <row r="443" spans="1:8" ht="15.75">
      <c r="A443" s="6">
        <v>38321</v>
      </c>
      <c r="B443" s="1">
        <v>181.98</v>
      </c>
      <c r="C443" s="24">
        <f t="shared" si="37"/>
        <v>0.005123554716894339</v>
      </c>
      <c r="D443" s="24">
        <f t="shared" si="38"/>
        <v>2.6250812937010227E-05</v>
      </c>
      <c r="E443" s="27">
        <f t="shared" si="39"/>
        <v>0.00196078431372549</v>
      </c>
      <c r="F443" s="28">
        <f t="shared" si="40"/>
        <v>8.310606630306396E-12</v>
      </c>
      <c r="G443" s="28">
        <f t="shared" si="41"/>
        <v>5.1472182229431815E-08</v>
      </c>
      <c r="H443" s="61">
        <f t="shared" si="36"/>
        <v>2.1816018004525012E-16</v>
      </c>
    </row>
    <row r="444" spans="1:8" ht="15.75">
      <c r="A444" s="6">
        <v>38320</v>
      </c>
      <c r="B444" s="1">
        <v>181.05</v>
      </c>
      <c r="C444" s="24">
        <f t="shared" si="37"/>
        <v>0.009211029500651051</v>
      </c>
      <c r="D444" s="24">
        <f t="shared" si="38"/>
        <v>8.484306446186395E-05</v>
      </c>
      <c r="E444" s="27">
        <f t="shared" si="39"/>
        <v>0.00196078431372549</v>
      </c>
      <c r="F444" s="28">
        <f t="shared" si="40"/>
        <v>7.895076298791077E-12</v>
      </c>
      <c r="G444" s="28">
        <f t="shared" si="41"/>
        <v>1.6635894992522342E-07</v>
      </c>
      <c r="H444" s="61">
        <f t="shared" si="36"/>
        <v>6.698424673496655E-16</v>
      </c>
    </row>
    <row r="445" spans="1:8" ht="15.75">
      <c r="A445" s="6">
        <v>38317</v>
      </c>
      <c r="B445" s="1">
        <v>179.39</v>
      </c>
      <c r="C445" s="24">
        <f t="shared" si="37"/>
        <v>0.02614860262776399</v>
      </c>
      <c r="D445" s="24">
        <f t="shared" si="38"/>
        <v>0.0006837494193847059</v>
      </c>
      <c r="E445" s="27">
        <f t="shared" si="39"/>
        <v>0.00196078431372549</v>
      </c>
      <c r="F445" s="28">
        <f t="shared" si="40"/>
        <v>7.500322483851522E-12</v>
      </c>
      <c r="G445" s="28">
        <f t="shared" si="41"/>
        <v>1.3406851360484429E-06</v>
      </c>
      <c r="H445" s="61">
        <f t="shared" si="36"/>
        <v>5.128341143531533E-15</v>
      </c>
    </row>
    <row r="446" spans="1:8" ht="15.75">
      <c r="A446" s="6">
        <v>38315</v>
      </c>
      <c r="B446" s="1">
        <v>174.76</v>
      </c>
      <c r="C446" s="24">
        <f t="shared" si="37"/>
        <v>0.0423108569610082</v>
      </c>
      <c r="D446" s="24">
        <f t="shared" si="38"/>
        <v>0.0017902086167748959</v>
      </c>
      <c r="E446" s="27">
        <f t="shared" si="39"/>
        <v>0.00196078431372549</v>
      </c>
      <c r="F446" s="28">
        <f t="shared" si="40"/>
        <v>7.1253063596589456E-12</v>
      </c>
      <c r="G446" s="28">
        <f t="shared" si="41"/>
        <v>3.510212974068423E-06</v>
      </c>
      <c r="H446" s="61">
        <f t="shared" si="36"/>
        <v>1.275578484222241E-14</v>
      </c>
    </row>
    <row r="447" spans="1:8" ht="15.75">
      <c r="A447" s="6">
        <v>38314</v>
      </c>
      <c r="B447" s="1">
        <v>167.52</v>
      </c>
      <c r="C447" s="24">
        <f t="shared" si="37"/>
        <v>0.014551396196144512</v>
      </c>
      <c r="D447" s="24">
        <f t="shared" si="38"/>
        <v>0.00021174313125716895</v>
      </c>
      <c r="E447" s="27">
        <f t="shared" si="39"/>
        <v>0.00196078431372549</v>
      </c>
      <c r="F447" s="28">
        <f t="shared" si="40"/>
        <v>6.769041041675998E-12</v>
      </c>
      <c r="G447" s="28">
        <f t="shared" si="41"/>
        <v>4.151826103081744E-07</v>
      </c>
      <c r="H447" s="61">
        <f t="shared" si="36"/>
        <v>1.4332979457727644E-15</v>
      </c>
    </row>
    <row r="448" spans="1:8" ht="15.75">
      <c r="A448" s="6">
        <v>38313</v>
      </c>
      <c r="B448" s="1">
        <v>165.1</v>
      </c>
      <c r="C448" s="24">
        <f t="shared" si="37"/>
        <v>-0.02571143129187177</v>
      </c>
      <c r="D448" s="24">
        <f t="shared" si="38"/>
        <v>0.0006610776990766429</v>
      </c>
      <c r="E448" s="27">
        <f t="shared" si="39"/>
        <v>0.00196078431372549</v>
      </c>
      <c r="F448" s="28">
        <f t="shared" si="40"/>
        <v>6.430588989592198E-12</v>
      </c>
      <c r="G448" s="28">
        <f t="shared" si="41"/>
        <v>1.2962307825032213E-06</v>
      </c>
      <c r="H448" s="61">
        <f t="shared" si="36"/>
        <v>4.251118972947204E-15</v>
      </c>
    </row>
    <row r="449" spans="1:8" ht="15.75">
      <c r="A449" s="6">
        <v>38310</v>
      </c>
      <c r="B449" s="1">
        <v>169.4</v>
      </c>
      <c r="C449" s="24">
        <f t="shared" si="37"/>
        <v>0.011040653492290725</v>
      </c>
      <c r="D449" s="24">
        <f t="shared" si="38"/>
        <v>0.00012189602953683138</v>
      </c>
      <c r="E449" s="27">
        <f t="shared" si="39"/>
        <v>0.00196078431372549</v>
      </c>
      <c r="F449" s="28">
        <f t="shared" si="40"/>
        <v>6.109059540112588E-12</v>
      </c>
      <c r="G449" s="28">
        <f t="shared" si="41"/>
        <v>2.39011822621238E-07</v>
      </c>
      <c r="H449" s="61">
        <f t="shared" si="36"/>
        <v>7.446701021438256E-16</v>
      </c>
    </row>
    <row r="450" spans="1:8" ht="15.75">
      <c r="A450" s="6">
        <v>38309</v>
      </c>
      <c r="B450" s="1">
        <v>167.54</v>
      </c>
      <c r="C450" s="24">
        <f t="shared" si="37"/>
        <v>-0.029175107745751005</v>
      </c>
      <c r="D450" s="24">
        <f t="shared" si="38"/>
        <v>0.0008511869119761803</v>
      </c>
      <c r="E450" s="27">
        <f t="shared" si="39"/>
        <v>0.00196078431372549</v>
      </c>
      <c r="F450" s="28">
        <f t="shared" si="40"/>
        <v>5.803606563106958E-12</v>
      </c>
      <c r="G450" s="28">
        <f t="shared" si="41"/>
        <v>1.668993945051334E-06</v>
      </c>
      <c r="H450" s="61">
        <f t="shared" si="36"/>
        <v>4.939953948775705E-15</v>
      </c>
    </row>
    <row r="451" spans="1:8" ht="15.75">
      <c r="A451" s="6">
        <v>38308</v>
      </c>
      <c r="B451" s="1">
        <v>172.5</v>
      </c>
      <c r="C451" s="24">
        <f t="shared" si="37"/>
        <v>-0.00023185717701826046</v>
      </c>
      <c r="D451" s="24">
        <f t="shared" si="38"/>
        <v>5.3757750534876964E-08</v>
      </c>
      <c r="E451" s="27">
        <f t="shared" si="39"/>
        <v>0.00196078431372549</v>
      </c>
      <c r="F451" s="28">
        <f t="shared" si="40"/>
        <v>5.51342623495161E-12</v>
      </c>
      <c r="G451" s="28">
        <f t="shared" si="41"/>
        <v>1.0540735398995483E-10</v>
      </c>
      <c r="H451" s="61">
        <f t="shared" si="36"/>
        <v>2.963893921309746E-19</v>
      </c>
    </row>
    <row r="452" spans="1:8" ht="15.75">
      <c r="A452" s="6">
        <v>38307</v>
      </c>
      <c r="B452" s="1">
        <v>172.54</v>
      </c>
      <c r="C452" s="24">
        <f t="shared" si="37"/>
        <v>-0.06902378171592152</v>
      </c>
      <c r="D452" s="24">
        <f t="shared" si="38"/>
        <v>0.004764282442367183</v>
      </c>
      <c r="E452" s="27">
        <f t="shared" si="39"/>
        <v>0.00196078431372549</v>
      </c>
      <c r="F452" s="28">
        <f t="shared" si="40"/>
        <v>5.237754923204029E-12</v>
      </c>
      <c r="G452" s="28">
        <f t="shared" si="41"/>
        <v>9.341730279151339E-06</v>
      </c>
      <c r="H452" s="61">
        <f t="shared" si="36"/>
        <v>2.495414381804323E-14</v>
      </c>
    </row>
    <row r="453" spans="1:8" ht="15.75">
      <c r="A453" s="6">
        <v>38306</v>
      </c>
      <c r="B453" s="1">
        <v>184.87</v>
      </c>
      <c r="C453" s="24">
        <f t="shared" si="37"/>
        <v>0.01564618828755879</v>
      </c>
      <c r="D453" s="24">
        <f t="shared" si="38"/>
        <v>0.00024480320792974187</v>
      </c>
      <c r="E453" s="27">
        <f t="shared" si="39"/>
        <v>0.00196078431372549</v>
      </c>
      <c r="F453" s="28">
        <f t="shared" si="40"/>
        <v>4.9758671770438274E-12</v>
      </c>
      <c r="G453" s="28">
        <f t="shared" si="41"/>
        <v>4.800062900583174E-07</v>
      </c>
      <c r="H453" s="61">
        <f aca="true" t="shared" si="42" ref="H453:H516">F453*D453</f>
        <v>1.2181082471726378E-15</v>
      </c>
    </row>
    <row r="454" spans="1:8" ht="15.75">
      <c r="A454" s="6">
        <v>38303</v>
      </c>
      <c r="B454" s="1">
        <v>182</v>
      </c>
      <c r="C454" s="24">
        <f aca="true" t="shared" si="43" ref="C454:C514">LN(B454/B455)</f>
        <v>-0.005588749410436792</v>
      </c>
      <c r="D454" s="24">
        <f aca="true" t="shared" si="44" ref="D454:D514">C454^2</f>
        <v>3.123411997265759E-05</v>
      </c>
      <c r="E454" s="27">
        <f aca="true" t="shared" si="45" ref="E454:E514">1/510</f>
        <v>0.00196078431372549</v>
      </c>
      <c r="F454" s="28">
        <f aca="true" t="shared" si="46" ref="F454:F513">F453*$F$1</f>
        <v>4.727073818191636E-12</v>
      </c>
      <c r="G454" s="28">
        <f aca="true" t="shared" si="47" ref="G454:G516">E454*D454</f>
        <v>6.124337249540703E-08</v>
      </c>
      <c r="H454" s="61">
        <f t="shared" si="42"/>
        <v>1.4764599075700614E-16</v>
      </c>
    </row>
    <row r="455" spans="1:8" ht="15.75">
      <c r="A455" s="6">
        <v>38302</v>
      </c>
      <c r="B455" s="1">
        <v>183.02</v>
      </c>
      <c r="C455" s="24">
        <f t="shared" si="43"/>
        <v>0.08646513783255061</v>
      </c>
      <c r="D455" s="24">
        <f t="shared" si="44"/>
        <v>0.007476220060401975</v>
      </c>
      <c r="E455" s="27">
        <f t="shared" si="45"/>
        <v>0.00196078431372549</v>
      </c>
      <c r="F455" s="28">
        <f t="shared" si="46"/>
        <v>4.490720127282053E-12</v>
      </c>
      <c r="G455" s="28">
        <f t="shared" si="47"/>
        <v>1.4659255020396029E-05</v>
      </c>
      <c r="H455" s="61">
        <f t="shared" si="42"/>
        <v>3.3573611901236996E-14</v>
      </c>
    </row>
    <row r="456" spans="1:8" ht="15.75">
      <c r="A456" s="6">
        <v>38301</v>
      </c>
      <c r="B456" s="1">
        <v>167.86</v>
      </c>
      <c r="C456" s="24">
        <f t="shared" si="43"/>
        <v>-0.004991690897240996</v>
      </c>
      <c r="D456" s="24">
        <f t="shared" si="44"/>
        <v>2.4916978013598618E-05</v>
      </c>
      <c r="E456" s="27">
        <f t="shared" si="45"/>
        <v>0.00196078431372549</v>
      </c>
      <c r="F456" s="28">
        <f t="shared" si="46"/>
        <v>4.26618412091795E-12</v>
      </c>
      <c r="G456" s="28">
        <f t="shared" si="47"/>
        <v>4.885681963450709E-08</v>
      </c>
      <c r="H456" s="61">
        <f t="shared" si="42"/>
        <v>1.0630041594287612E-16</v>
      </c>
    </row>
    <row r="457" spans="1:8" ht="15.75">
      <c r="A457" s="6">
        <v>38300</v>
      </c>
      <c r="B457" s="1">
        <v>168.7</v>
      </c>
      <c r="C457" s="24">
        <f t="shared" si="43"/>
        <v>-0.0225650599920899</v>
      </c>
      <c r="D457" s="24">
        <f t="shared" si="44"/>
        <v>0.0005091819324466163</v>
      </c>
      <c r="E457" s="27">
        <f t="shared" si="45"/>
        <v>0.00196078431372549</v>
      </c>
      <c r="F457" s="28">
        <f t="shared" si="46"/>
        <v>4.0528749148720526E-12</v>
      </c>
      <c r="G457" s="28">
        <f t="shared" si="47"/>
        <v>9.983959459737574E-07</v>
      </c>
      <c r="H457" s="61">
        <f t="shared" si="42"/>
        <v>2.063650681118967E-15</v>
      </c>
    </row>
    <row r="458" spans="1:8" ht="15.75">
      <c r="A458" s="6">
        <v>38299</v>
      </c>
      <c r="B458" s="1">
        <v>172.55</v>
      </c>
      <c r="C458" s="24">
        <f t="shared" si="43"/>
        <v>0.018719470280231746</v>
      </c>
      <c r="D458" s="24">
        <f t="shared" si="44"/>
        <v>0.0003504185675724796</v>
      </c>
      <c r="E458" s="27">
        <f t="shared" si="45"/>
        <v>0.00196078431372549</v>
      </c>
      <c r="F458" s="28">
        <f t="shared" si="46"/>
        <v>3.85023116912845E-12</v>
      </c>
      <c r="G458" s="28">
        <f t="shared" si="47"/>
        <v>6.870952305342737E-07</v>
      </c>
      <c r="H458" s="61">
        <f t="shared" si="42"/>
        <v>1.3491924911089048E-15</v>
      </c>
    </row>
    <row r="459" spans="1:8" ht="15.75">
      <c r="A459" s="6">
        <v>38296</v>
      </c>
      <c r="B459" s="1">
        <v>169.35</v>
      </c>
      <c r="C459" s="24">
        <f t="shared" si="43"/>
        <v>-0.08676530794141354</v>
      </c>
      <c r="D459" s="24">
        <f t="shared" si="44"/>
        <v>0.00752821866216832</v>
      </c>
      <c r="E459" s="27">
        <f t="shared" si="45"/>
        <v>0.00196078431372549</v>
      </c>
      <c r="F459" s="28">
        <f t="shared" si="46"/>
        <v>3.657719610672027E-12</v>
      </c>
      <c r="G459" s="28">
        <f t="shared" si="47"/>
        <v>1.4761213063075138E-05</v>
      </c>
      <c r="H459" s="61">
        <f t="shared" si="42"/>
        <v>2.7536113034040195E-14</v>
      </c>
    </row>
    <row r="460" spans="1:8" ht="15.75">
      <c r="A460" s="6">
        <v>38295</v>
      </c>
      <c r="B460" s="1">
        <v>184.7</v>
      </c>
      <c r="C460" s="24">
        <f t="shared" si="43"/>
        <v>-0.03704225607716729</v>
      </c>
      <c r="D460" s="24">
        <f t="shared" si="44"/>
        <v>0.001372128735286437</v>
      </c>
      <c r="E460" s="27">
        <f t="shared" si="45"/>
        <v>0.00196078431372549</v>
      </c>
      <c r="F460" s="28">
        <f t="shared" si="46"/>
        <v>3.4748336301384255E-12</v>
      </c>
      <c r="G460" s="28">
        <f t="shared" si="47"/>
        <v>2.690448500561641E-06</v>
      </c>
      <c r="H460" s="61">
        <f t="shared" si="42"/>
        <v>4.767919074252616E-15</v>
      </c>
    </row>
    <row r="461" spans="1:8" ht="15.75">
      <c r="A461" s="6">
        <v>38294</v>
      </c>
      <c r="B461" s="1">
        <v>191.67</v>
      </c>
      <c r="C461" s="24">
        <f t="shared" si="43"/>
        <v>-0.01655752629368158</v>
      </c>
      <c r="D461" s="24">
        <f t="shared" si="44"/>
        <v>0.00027415167696595685</v>
      </c>
      <c r="E461" s="27">
        <f t="shared" si="45"/>
        <v>0.00196078431372549</v>
      </c>
      <c r="F461" s="28">
        <f t="shared" si="46"/>
        <v>3.301091948631504E-12</v>
      </c>
      <c r="G461" s="28">
        <f t="shared" si="47"/>
        <v>5.37552307776386E-07</v>
      </c>
      <c r="H461" s="61">
        <f t="shared" si="42"/>
        <v>9.04999893536145E-16</v>
      </c>
    </row>
    <row r="462" spans="1:8" ht="15.75">
      <c r="A462" s="6">
        <v>38293</v>
      </c>
      <c r="B462" s="1">
        <v>194.87</v>
      </c>
      <c r="C462" s="24">
        <f t="shared" si="43"/>
        <v>-0.005935039166289898</v>
      </c>
      <c r="D462" s="24">
        <f t="shared" si="44"/>
        <v>3.522468990539509E-05</v>
      </c>
      <c r="E462" s="27">
        <f t="shared" si="45"/>
        <v>0.00196078431372549</v>
      </c>
      <c r="F462" s="28">
        <f t="shared" si="46"/>
        <v>3.1360373511999286E-12</v>
      </c>
      <c r="G462" s="28">
        <f t="shared" si="47"/>
        <v>6.90680194223433E-08</v>
      </c>
      <c r="H462" s="61">
        <f t="shared" si="42"/>
        <v>1.1046594322775408E-16</v>
      </c>
    </row>
    <row r="463" spans="1:8" ht="15.75">
      <c r="A463" s="6">
        <v>38292</v>
      </c>
      <c r="B463" s="1">
        <v>196.03</v>
      </c>
      <c r="C463" s="24">
        <f t="shared" si="43"/>
        <v>0.027880875951846355</v>
      </c>
      <c r="D463" s="24">
        <f t="shared" si="44"/>
        <v>0.0007773432438422444</v>
      </c>
      <c r="E463" s="27">
        <f t="shared" si="45"/>
        <v>0.00196078431372549</v>
      </c>
      <c r="F463" s="28">
        <f t="shared" si="46"/>
        <v>2.979235483639932E-12</v>
      </c>
      <c r="G463" s="28">
        <f t="shared" si="47"/>
        <v>1.5242024389063614E-06</v>
      </c>
      <c r="H463" s="61">
        <f t="shared" si="42"/>
        <v>2.3158885750225824E-15</v>
      </c>
    </row>
    <row r="464" spans="1:8" ht="15.75">
      <c r="A464" s="6">
        <v>38289</v>
      </c>
      <c r="B464" s="1">
        <v>190.64</v>
      </c>
      <c r="C464" s="24">
        <f t="shared" si="43"/>
        <v>-0.013856553423798702</v>
      </c>
      <c r="D464" s="24">
        <f t="shared" si="44"/>
        <v>0.0001920040727865875</v>
      </c>
      <c r="E464" s="27">
        <f t="shared" si="45"/>
        <v>0.00196078431372549</v>
      </c>
      <c r="F464" s="28">
        <f t="shared" si="46"/>
        <v>2.8302737094579354E-12</v>
      </c>
      <c r="G464" s="28">
        <f t="shared" si="47"/>
        <v>3.7647857409134807E-07</v>
      </c>
      <c r="H464" s="61">
        <f t="shared" si="42"/>
        <v>5.434240793167265E-16</v>
      </c>
    </row>
    <row r="465" spans="1:8" ht="15.75">
      <c r="A465" s="6">
        <v>38288</v>
      </c>
      <c r="B465" s="1">
        <v>193.3</v>
      </c>
      <c r="C465" s="24">
        <f t="shared" si="43"/>
        <v>0.03865801583234748</v>
      </c>
      <c r="D465" s="24">
        <f t="shared" si="44"/>
        <v>0.0014944421880940283</v>
      </c>
      <c r="E465" s="27">
        <f t="shared" si="45"/>
        <v>0.00196078431372549</v>
      </c>
      <c r="F465" s="28">
        <f t="shared" si="46"/>
        <v>2.6887600239850384E-12</v>
      </c>
      <c r="G465" s="28">
        <f t="shared" si="47"/>
        <v>2.9302788001843693E-06</v>
      </c>
      <c r="H465" s="61">
        <f t="shared" si="42"/>
        <v>4.018196413503953E-15</v>
      </c>
    </row>
    <row r="466" spans="1:8" ht="15.75">
      <c r="A466" s="6">
        <v>38287</v>
      </c>
      <c r="B466" s="1">
        <v>185.97</v>
      </c>
      <c r="C466" s="24">
        <f t="shared" si="43"/>
        <v>0.022678188638559138</v>
      </c>
      <c r="D466" s="24">
        <f t="shared" si="44"/>
        <v>0.0005143002399260728</v>
      </c>
      <c r="E466" s="27">
        <f t="shared" si="45"/>
        <v>0.00196078431372549</v>
      </c>
      <c r="F466" s="28">
        <f t="shared" si="46"/>
        <v>2.5543220227857865E-12</v>
      </c>
      <c r="G466" s="28">
        <f t="shared" si="47"/>
        <v>1.0084318429922996E-06</v>
      </c>
      <c r="H466" s="61">
        <f t="shared" si="42"/>
        <v>1.3136884291671815E-15</v>
      </c>
    </row>
    <row r="467" spans="1:8" ht="15.75">
      <c r="A467" s="6">
        <v>38286</v>
      </c>
      <c r="B467" s="1">
        <v>181.8</v>
      </c>
      <c r="C467" s="24">
        <f t="shared" si="43"/>
        <v>-0.030338188060943343</v>
      </c>
      <c r="D467" s="24">
        <f t="shared" si="44"/>
        <v>0.0009204056548211652</v>
      </c>
      <c r="E467" s="27">
        <f t="shared" si="45"/>
        <v>0.00196078431372549</v>
      </c>
      <c r="F467" s="28">
        <f t="shared" si="46"/>
        <v>2.426605921646497E-12</v>
      </c>
      <c r="G467" s="28">
        <f t="shared" si="47"/>
        <v>1.8047169702375788E-06</v>
      </c>
      <c r="H467" s="61">
        <f t="shared" si="42"/>
        <v>2.233461812305961E-15</v>
      </c>
    </row>
    <row r="468" spans="1:8" ht="15.75">
      <c r="A468" s="6">
        <v>38285</v>
      </c>
      <c r="B468" s="1">
        <v>187.4</v>
      </c>
      <c r="C468" s="24">
        <f t="shared" si="43"/>
        <v>0.0832540127922816</v>
      </c>
      <c r="D468" s="24">
        <f t="shared" si="44"/>
        <v>0.006931230646017389</v>
      </c>
      <c r="E468" s="27">
        <f t="shared" si="45"/>
        <v>0.00196078431372549</v>
      </c>
      <c r="F468" s="28">
        <f t="shared" si="46"/>
        <v>2.3052756255641723E-12</v>
      </c>
      <c r="G468" s="28">
        <f t="shared" si="47"/>
        <v>1.3590648325524292E-05</v>
      </c>
      <c r="H468" s="61">
        <f t="shared" si="42"/>
        <v>1.5978397063427298E-14</v>
      </c>
    </row>
    <row r="469" spans="1:8" ht="15.75">
      <c r="A469" s="6">
        <v>38282</v>
      </c>
      <c r="B469" s="1">
        <v>172.43</v>
      </c>
      <c r="C469" s="24">
        <f t="shared" si="43"/>
        <v>0.1434979620831197</v>
      </c>
      <c r="D469" s="24">
        <f t="shared" si="44"/>
        <v>0.02059166512200846</v>
      </c>
      <c r="E469" s="27">
        <f t="shared" si="45"/>
        <v>0.00196078431372549</v>
      </c>
      <c r="F469" s="28">
        <f t="shared" si="46"/>
        <v>2.1900118442859637E-12</v>
      </c>
      <c r="G469" s="28">
        <f t="shared" si="47"/>
        <v>4.037581396472247E-05</v>
      </c>
      <c r="H469" s="61">
        <f t="shared" si="42"/>
        <v>4.50959905107687E-14</v>
      </c>
    </row>
    <row r="470" spans="1:8" ht="15.75">
      <c r="A470" s="6">
        <v>38281</v>
      </c>
      <c r="B470" s="1">
        <v>149.38</v>
      </c>
      <c r="C470" s="24">
        <f t="shared" si="43"/>
        <v>0.06135708306536052</v>
      </c>
      <c r="D470" s="24">
        <f t="shared" si="44"/>
        <v>0.003764691642289551</v>
      </c>
      <c r="E470" s="27">
        <f t="shared" si="45"/>
        <v>0.00196078431372549</v>
      </c>
      <c r="F470" s="28">
        <f t="shared" si="46"/>
        <v>2.0805112520716653E-12</v>
      </c>
      <c r="G470" s="28">
        <f t="shared" si="47"/>
        <v>7.381748318214806E-06</v>
      </c>
      <c r="H470" s="61">
        <f t="shared" si="42"/>
        <v>7.832483322363568E-15</v>
      </c>
    </row>
    <row r="471" spans="1:8" ht="15.75">
      <c r="A471" s="6">
        <v>38280</v>
      </c>
      <c r="B471" s="1">
        <v>140.49</v>
      </c>
      <c r="C471" s="24">
        <f t="shared" si="43"/>
        <v>-0.051670474296161464</v>
      </c>
      <c r="D471" s="24">
        <f t="shared" si="44"/>
        <v>0.0026698379139902828</v>
      </c>
      <c r="E471" s="27">
        <f t="shared" si="45"/>
        <v>0.00196078431372549</v>
      </c>
      <c r="F471" s="28">
        <f t="shared" si="46"/>
        <v>1.9764856894680817E-12</v>
      </c>
      <c r="G471" s="28">
        <f t="shared" si="47"/>
        <v>5.2349763019417306E-06</v>
      </c>
      <c r="H471" s="61">
        <f t="shared" si="42"/>
        <v>5.276896430201109E-15</v>
      </c>
    </row>
    <row r="472" spans="1:8" ht="15.75">
      <c r="A472" s="6">
        <v>38279</v>
      </c>
      <c r="B472" s="1">
        <v>147.94</v>
      </c>
      <c r="C472" s="24">
        <f t="shared" si="43"/>
        <v>-0.008212769150898394</v>
      </c>
      <c r="D472" s="24">
        <f t="shared" si="44"/>
        <v>6.744957712594833E-05</v>
      </c>
      <c r="E472" s="27">
        <f t="shared" si="45"/>
        <v>0.00196078431372549</v>
      </c>
      <c r="F472" s="28">
        <f t="shared" si="46"/>
        <v>1.8776614049946776E-12</v>
      </c>
      <c r="G472" s="28">
        <f t="shared" si="47"/>
        <v>1.3225407279597712E-07</v>
      </c>
      <c r="H472" s="61">
        <f t="shared" si="42"/>
        <v>1.26647467752605E-16</v>
      </c>
    </row>
    <row r="473" spans="1:8" ht="15.75">
      <c r="A473" s="6">
        <v>38278</v>
      </c>
      <c r="B473" s="1">
        <v>149.16</v>
      </c>
      <c r="C473" s="24">
        <f t="shared" si="43"/>
        <v>0.03444265846034965</v>
      </c>
      <c r="D473" s="24">
        <f t="shared" si="44"/>
        <v>0.0011862967218162952</v>
      </c>
      <c r="E473" s="27">
        <f t="shared" si="45"/>
        <v>0.00196078431372549</v>
      </c>
      <c r="F473" s="28">
        <f t="shared" si="46"/>
        <v>1.7837783347449437E-12</v>
      </c>
      <c r="G473" s="28">
        <f t="shared" si="47"/>
        <v>2.3260720035613633E-06</v>
      </c>
      <c r="H473" s="61">
        <f t="shared" si="42"/>
        <v>2.1160903909548565E-15</v>
      </c>
    </row>
    <row r="474" spans="1:8" ht="15.75">
      <c r="A474" s="6">
        <v>38275</v>
      </c>
      <c r="B474" s="1">
        <v>144.11</v>
      </c>
      <c r="C474" s="24">
        <f t="shared" si="43"/>
        <v>0.014749839249009591</v>
      </c>
      <c r="D474" s="24">
        <f t="shared" si="44"/>
        <v>0.00021755775787162383</v>
      </c>
      <c r="E474" s="27">
        <f t="shared" si="45"/>
        <v>0.00196078431372549</v>
      </c>
      <c r="F474" s="28">
        <f t="shared" si="46"/>
        <v>1.6945894180076963E-12</v>
      </c>
      <c r="G474" s="28">
        <f t="shared" si="47"/>
        <v>4.265838389639683E-07</v>
      </c>
      <c r="H474" s="61">
        <f t="shared" si="42"/>
        <v>3.6867107429473433E-16</v>
      </c>
    </row>
    <row r="475" spans="1:8" ht="15.75">
      <c r="A475" s="6">
        <v>38274</v>
      </c>
      <c r="B475" s="1">
        <v>142</v>
      </c>
      <c r="C475" s="24">
        <f t="shared" si="43"/>
        <v>0.0077766386966260995</v>
      </c>
      <c r="D475" s="24">
        <f t="shared" si="44"/>
        <v>6.047610941786248E-05</v>
      </c>
      <c r="E475" s="27">
        <f t="shared" si="45"/>
        <v>0.00196078431372549</v>
      </c>
      <c r="F475" s="28">
        <f t="shared" si="46"/>
        <v>1.6098599471073114E-12</v>
      </c>
      <c r="G475" s="28">
        <f t="shared" si="47"/>
        <v>1.1858060670169114E-07</v>
      </c>
      <c r="H475" s="61">
        <f t="shared" si="42"/>
        <v>9.735806630869607E-17</v>
      </c>
    </row>
    <row r="476" spans="1:8" ht="15.75">
      <c r="A476" s="6">
        <v>38273</v>
      </c>
      <c r="B476" s="1">
        <v>140.9</v>
      </c>
      <c r="C476" s="24">
        <f t="shared" si="43"/>
        <v>0.025154039116385498</v>
      </c>
      <c r="D476" s="24">
        <f t="shared" si="44"/>
        <v>0.0006327256838686517</v>
      </c>
      <c r="E476" s="27">
        <f t="shared" si="45"/>
        <v>0.00196078431372549</v>
      </c>
      <c r="F476" s="28">
        <f t="shared" si="46"/>
        <v>1.5293669497519458E-12</v>
      </c>
      <c r="G476" s="28">
        <f t="shared" si="47"/>
        <v>1.2406385958208856E-06</v>
      </c>
      <c r="H476" s="61">
        <f t="shared" si="42"/>
        <v>9.676697491679137E-16</v>
      </c>
    </row>
    <row r="477" spans="1:8" ht="15.75">
      <c r="A477" s="6">
        <v>38272</v>
      </c>
      <c r="B477" s="1">
        <v>137.4</v>
      </c>
      <c r="C477" s="24">
        <f t="shared" si="43"/>
        <v>0.015697527641455267</v>
      </c>
      <c r="D477" s="24">
        <f t="shared" si="44"/>
        <v>0.00024641237405425214</v>
      </c>
      <c r="E477" s="27">
        <f t="shared" si="45"/>
        <v>0.00196078431372549</v>
      </c>
      <c r="F477" s="28">
        <f t="shared" si="46"/>
        <v>1.4528986022643484E-12</v>
      </c>
      <c r="G477" s="28">
        <f t="shared" si="47"/>
        <v>4.831615177534355E-07</v>
      </c>
      <c r="H477" s="61">
        <f t="shared" si="42"/>
        <v>3.580121938440627E-16</v>
      </c>
    </row>
    <row r="478" spans="1:8" ht="15.75">
      <c r="A478" s="6">
        <v>38271</v>
      </c>
      <c r="B478" s="1">
        <v>135.26</v>
      </c>
      <c r="C478" s="24">
        <f t="shared" si="43"/>
        <v>-0.018096394782446422</v>
      </c>
      <c r="D478" s="24">
        <f t="shared" si="44"/>
        <v>0.00032747950412215406</v>
      </c>
      <c r="E478" s="27">
        <f t="shared" si="45"/>
        <v>0.00196078431372549</v>
      </c>
      <c r="F478" s="28">
        <f t="shared" si="46"/>
        <v>1.3802536721511308E-12</v>
      </c>
      <c r="G478" s="28">
        <f t="shared" si="47"/>
        <v>6.421166747493216E-07</v>
      </c>
      <c r="H478" s="61">
        <f t="shared" si="42"/>
        <v>4.520047881188345E-16</v>
      </c>
    </row>
    <row r="479" spans="1:8" ht="15.75">
      <c r="A479" s="6">
        <v>38268</v>
      </c>
      <c r="B479" s="1">
        <v>137.73</v>
      </c>
      <c r="C479" s="24">
        <f t="shared" si="43"/>
        <v>-0.008098966823568247</v>
      </c>
      <c r="D479" s="24">
        <f t="shared" si="44"/>
        <v>6.559326360925914E-05</v>
      </c>
      <c r="E479" s="27">
        <f t="shared" si="45"/>
        <v>0.00196078431372549</v>
      </c>
      <c r="F479" s="28">
        <f t="shared" si="46"/>
        <v>1.3112409885435741E-12</v>
      </c>
      <c r="G479" s="28">
        <f t="shared" si="47"/>
        <v>1.2861424237109635E-07</v>
      </c>
      <c r="H479" s="61">
        <f t="shared" si="42"/>
        <v>8.600857581680421E-17</v>
      </c>
    </row>
    <row r="480" spans="1:8" ht="15.75">
      <c r="A480" s="6">
        <v>38267</v>
      </c>
      <c r="B480" s="1">
        <v>138.85</v>
      </c>
      <c r="C480" s="24">
        <f t="shared" si="43"/>
        <v>0.012829516746400378</v>
      </c>
      <c r="D480" s="24">
        <f t="shared" si="44"/>
        <v>0.00016459649994616775</v>
      </c>
      <c r="E480" s="27">
        <f t="shared" si="45"/>
        <v>0.00196078431372549</v>
      </c>
      <c r="F480" s="28">
        <f t="shared" si="46"/>
        <v>1.2456789391163953E-12</v>
      </c>
      <c r="G480" s="28">
        <f t="shared" si="47"/>
        <v>3.227382351885642E-07</v>
      </c>
      <c r="H480" s="61">
        <f t="shared" si="42"/>
        <v>2.0503439343521408E-16</v>
      </c>
    </row>
    <row r="481" spans="1:8" ht="15.75">
      <c r="A481" s="6">
        <v>38266</v>
      </c>
      <c r="B481" s="1">
        <v>137.08</v>
      </c>
      <c r="C481" s="24">
        <f t="shared" si="43"/>
        <v>-0.009366559674884822</v>
      </c>
      <c r="D481" s="24">
        <f t="shared" si="44"/>
        <v>8.773244014317846E-05</v>
      </c>
      <c r="E481" s="27">
        <f t="shared" si="45"/>
        <v>0.00196078431372549</v>
      </c>
      <c r="F481" s="28">
        <f t="shared" si="46"/>
        <v>1.1833949921605754E-12</v>
      </c>
      <c r="G481" s="28">
        <f t="shared" si="47"/>
        <v>1.7202439243760483E-07</v>
      </c>
      <c r="H481" s="61">
        <f t="shared" si="42"/>
        <v>1.0382213031546483E-16</v>
      </c>
    </row>
    <row r="482" spans="1:8" ht="15.75">
      <c r="A482" s="6">
        <v>38265</v>
      </c>
      <c r="B482" s="1">
        <v>138.37</v>
      </c>
      <c r="C482" s="24">
        <f t="shared" si="43"/>
        <v>0.024212132534597117</v>
      </c>
      <c r="D482" s="24">
        <f t="shared" si="44"/>
        <v>0.0005862273618728963</v>
      </c>
      <c r="E482" s="27">
        <f t="shared" si="45"/>
        <v>0.00196078431372549</v>
      </c>
      <c r="F482" s="28">
        <f t="shared" si="46"/>
        <v>1.1242252425525466E-12</v>
      </c>
      <c r="G482" s="28">
        <f t="shared" si="47"/>
        <v>1.1494654154370514E-06</v>
      </c>
      <c r="H482" s="61">
        <f t="shared" si="42"/>
        <v>6.590515980924963E-16</v>
      </c>
    </row>
    <row r="483" spans="1:8" ht="15.75">
      <c r="A483" s="6">
        <v>38264</v>
      </c>
      <c r="B483" s="1">
        <v>135.06</v>
      </c>
      <c r="C483" s="24">
        <f t="shared" si="43"/>
        <v>0.01853288733345038</v>
      </c>
      <c r="D483" s="24">
        <f t="shared" si="44"/>
        <v>0.00034346791291436555</v>
      </c>
      <c r="E483" s="27">
        <f t="shared" si="45"/>
        <v>0.00196078431372549</v>
      </c>
      <c r="F483" s="28">
        <f t="shared" si="46"/>
        <v>1.0680139804249193E-12</v>
      </c>
      <c r="G483" s="28">
        <f t="shared" si="47"/>
        <v>6.734664959105207E-07</v>
      </c>
      <c r="H483" s="61">
        <f t="shared" si="42"/>
        <v>3.668285328199111E-16</v>
      </c>
    </row>
    <row r="484" spans="1:8" ht="15.75">
      <c r="A484" s="6">
        <v>38261</v>
      </c>
      <c r="B484" s="1">
        <v>132.58</v>
      </c>
      <c r="C484" s="24">
        <f t="shared" si="43"/>
        <v>0.02273345289507126</v>
      </c>
      <c r="D484" s="24">
        <f t="shared" si="44"/>
        <v>0.0005168098805324239</v>
      </c>
      <c r="E484" s="27">
        <f t="shared" si="45"/>
        <v>0.00196078431372549</v>
      </c>
      <c r="F484" s="28">
        <f t="shared" si="46"/>
        <v>1.0146132814036734E-12</v>
      </c>
      <c r="G484" s="28">
        <f t="shared" si="47"/>
        <v>1.0133527069263215E-06</v>
      </c>
      <c r="H484" s="61">
        <f t="shared" si="42"/>
        <v>5.24362168748843E-16</v>
      </c>
    </row>
    <row r="485" spans="1:8" ht="15.75">
      <c r="A485" s="6">
        <v>38260</v>
      </c>
      <c r="B485" s="1">
        <v>129.6</v>
      </c>
      <c r="C485" s="24">
        <f t="shared" si="43"/>
        <v>-0.011355039912439654</v>
      </c>
      <c r="D485" s="24">
        <f t="shared" si="44"/>
        <v>0.00012893693141309754</v>
      </c>
      <c r="E485" s="27">
        <f t="shared" si="45"/>
        <v>0.00196078431372549</v>
      </c>
      <c r="F485" s="28">
        <f t="shared" si="46"/>
        <v>9.638826173334896E-13</v>
      </c>
      <c r="G485" s="28">
        <f t="shared" si="47"/>
        <v>2.5281751257470104E-07</v>
      </c>
      <c r="H485" s="61">
        <f t="shared" si="42"/>
        <v>1.242800669214051E-16</v>
      </c>
    </row>
    <row r="486" spans="1:8" ht="15.75">
      <c r="A486" s="6">
        <v>38259</v>
      </c>
      <c r="B486" s="1">
        <v>131.08</v>
      </c>
      <c r="C486" s="24">
        <f t="shared" si="43"/>
        <v>0.03272370762486295</v>
      </c>
      <c r="D486" s="24">
        <f t="shared" si="44"/>
        <v>0.0010708410407175137</v>
      </c>
      <c r="E486" s="27">
        <f t="shared" si="45"/>
        <v>0.00196078431372549</v>
      </c>
      <c r="F486" s="28">
        <f t="shared" si="46"/>
        <v>9.156884864668151E-13</v>
      </c>
      <c r="G486" s="28">
        <f t="shared" si="47"/>
        <v>2.09968831513238E-06</v>
      </c>
      <c r="H486" s="61">
        <f t="shared" si="42"/>
        <v>9.805568118211693E-16</v>
      </c>
    </row>
    <row r="487" spans="1:8" ht="15.75">
      <c r="A487" s="6">
        <v>38258</v>
      </c>
      <c r="B487" s="1">
        <v>126.86</v>
      </c>
      <c r="C487" s="24">
        <f t="shared" si="43"/>
        <v>0.07019852581306714</v>
      </c>
      <c r="D487" s="24">
        <f t="shared" si="44"/>
        <v>0.0049278330263278535</v>
      </c>
      <c r="E487" s="27">
        <f t="shared" si="45"/>
        <v>0.00196078431372549</v>
      </c>
      <c r="F487" s="28">
        <f t="shared" si="46"/>
        <v>8.699040621434743E-13</v>
      </c>
      <c r="G487" s="28">
        <f t="shared" si="47"/>
        <v>9.662417698682066E-06</v>
      </c>
      <c r="H487" s="61">
        <f t="shared" si="42"/>
        <v>4.2867419671673704E-15</v>
      </c>
    </row>
    <row r="488" spans="1:8" ht="15.75">
      <c r="A488" s="6">
        <v>38257</v>
      </c>
      <c r="B488" s="1">
        <v>118.26</v>
      </c>
      <c r="C488" s="24">
        <f t="shared" si="43"/>
        <v>-0.013188481301741372</v>
      </c>
      <c r="D488" s="24">
        <f t="shared" si="44"/>
        <v>0.0001739360390463818</v>
      </c>
      <c r="E488" s="27">
        <f t="shared" si="45"/>
        <v>0.00196078431372549</v>
      </c>
      <c r="F488" s="28">
        <f t="shared" si="46"/>
        <v>8.264088590363006E-13</v>
      </c>
      <c r="G488" s="28">
        <f t="shared" si="47"/>
        <v>3.4105105695368977E-07</v>
      </c>
      <c r="H488" s="61">
        <f t="shared" si="42"/>
        <v>1.437422835736138E-16</v>
      </c>
    </row>
    <row r="489" spans="1:8" ht="15.75">
      <c r="A489" s="6">
        <v>38254</v>
      </c>
      <c r="B489" s="1">
        <v>119.83</v>
      </c>
      <c r="C489" s="24">
        <f t="shared" si="43"/>
        <v>-0.008227763016169903</v>
      </c>
      <c r="D489" s="24">
        <f t="shared" si="44"/>
        <v>6.769608425025326E-05</v>
      </c>
      <c r="E489" s="27">
        <f t="shared" si="45"/>
        <v>0.00196078431372549</v>
      </c>
      <c r="F489" s="28">
        <f t="shared" si="46"/>
        <v>7.850884160844855E-13</v>
      </c>
      <c r="G489" s="28">
        <f t="shared" si="47"/>
        <v>1.327374200985358E-07</v>
      </c>
      <c r="H489" s="61">
        <f t="shared" si="42"/>
        <v>5.3147411559153217E-17</v>
      </c>
    </row>
    <row r="490" spans="1:8" ht="15.75">
      <c r="A490" s="6">
        <v>38253</v>
      </c>
      <c r="B490" s="1">
        <v>120.82</v>
      </c>
      <c r="C490" s="24">
        <f t="shared" si="43"/>
        <v>0.020402045448016284</v>
      </c>
      <c r="D490" s="24">
        <f t="shared" si="44"/>
        <v>0.000416243458462922</v>
      </c>
      <c r="E490" s="27">
        <f t="shared" si="45"/>
        <v>0.00196078431372549</v>
      </c>
      <c r="F490" s="28">
        <f t="shared" si="46"/>
        <v>7.458339952802613E-13</v>
      </c>
      <c r="G490" s="28">
        <f t="shared" si="47"/>
        <v>8.16163644044945E-07</v>
      </c>
      <c r="H490" s="61">
        <f t="shared" si="42"/>
        <v>3.104485216346746E-16</v>
      </c>
    </row>
    <row r="491" spans="1:8" ht="15.75">
      <c r="A491" s="6">
        <v>38252</v>
      </c>
      <c r="B491" s="1">
        <v>118.38</v>
      </c>
      <c r="C491" s="24">
        <f t="shared" si="43"/>
        <v>0.004572017108204083</v>
      </c>
      <c r="D491" s="24">
        <f t="shared" si="44"/>
        <v>2.0903340437710828E-05</v>
      </c>
      <c r="E491" s="27">
        <f t="shared" si="45"/>
        <v>0.00196078431372549</v>
      </c>
      <c r="F491" s="28">
        <f t="shared" si="46"/>
        <v>7.085422955162481E-13</v>
      </c>
      <c r="G491" s="28">
        <f t="shared" si="47"/>
        <v>4.098694203472711E-08</v>
      </c>
      <c r="H491" s="61">
        <f t="shared" si="42"/>
        <v>1.4810900817693246E-17</v>
      </c>
    </row>
    <row r="492" spans="1:8" ht="15.75">
      <c r="A492" s="6">
        <v>38251</v>
      </c>
      <c r="B492" s="1">
        <v>117.84</v>
      </c>
      <c r="C492" s="24">
        <f t="shared" si="43"/>
        <v>-0.012816364301075842</v>
      </c>
      <c r="D492" s="24">
        <f t="shared" si="44"/>
        <v>0.00016425919389789125</v>
      </c>
      <c r="E492" s="27">
        <f t="shared" si="45"/>
        <v>0.00196078431372549</v>
      </c>
      <c r="F492" s="28">
        <f t="shared" si="46"/>
        <v>6.731151807404357E-13</v>
      </c>
      <c r="G492" s="28">
        <f t="shared" si="47"/>
        <v>3.220768507801789E-07</v>
      </c>
      <c r="H492" s="61">
        <f t="shared" si="42"/>
        <v>1.1056535698885734E-16</v>
      </c>
    </row>
    <row r="493" spans="1:8" ht="15.75">
      <c r="A493" s="6">
        <v>38250</v>
      </c>
      <c r="B493" s="1">
        <v>119.36</v>
      </c>
      <c r="C493" s="24">
        <f t="shared" si="43"/>
        <v>0.015790912875969586</v>
      </c>
      <c r="D493" s="24">
        <f t="shared" si="44"/>
        <v>0.00024935292945646204</v>
      </c>
      <c r="E493" s="27">
        <f t="shared" si="45"/>
        <v>0.00196078431372549</v>
      </c>
      <c r="F493" s="28">
        <f t="shared" si="46"/>
        <v>6.394594217034139E-13</v>
      </c>
      <c r="G493" s="28">
        <f t="shared" si="47"/>
        <v>4.889273126597295E-07</v>
      </c>
      <c r="H493" s="61">
        <f t="shared" si="42"/>
        <v>1.5945108007028138E-16</v>
      </c>
    </row>
    <row r="494" spans="1:8" ht="15.75">
      <c r="A494" s="6">
        <v>38247</v>
      </c>
      <c r="B494" s="1">
        <v>117.49</v>
      </c>
      <c r="C494" s="24">
        <f t="shared" si="43"/>
        <v>0.03041796771183734</v>
      </c>
      <c r="D494" s="24">
        <f t="shared" si="44"/>
        <v>0.0009252527597183789</v>
      </c>
      <c r="E494" s="27">
        <f t="shared" si="45"/>
        <v>0.00196078431372549</v>
      </c>
      <c r="F494" s="28">
        <f t="shared" si="46"/>
        <v>6.074864506182431E-13</v>
      </c>
      <c r="G494" s="28">
        <f t="shared" si="47"/>
        <v>1.8142210974870174E-06</v>
      </c>
      <c r="H494" s="61">
        <f t="shared" si="42"/>
        <v>5.620785149260522E-16</v>
      </c>
    </row>
    <row r="495" spans="1:8" ht="15.75">
      <c r="A495" s="6">
        <v>38246</v>
      </c>
      <c r="B495" s="1">
        <v>113.97</v>
      </c>
      <c r="C495" s="24">
        <f t="shared" si="43"/>
        <v>0.017436384572549278</v>
      </c>
      <c r="D495" s="24">
        <f t="shared" si="44"/>
        <v>0.00030402750696183445</v>
      </c>
      <c r="E495" s="27">
        <f t="shared" si="45"/>
        <v>0.00196078431372549</v>
      </c>
      <c r="F495" s="28">
        <f t="shared" si="46"/>
        <v>5.771121280873309E-13</v>
      </c>
      <c r="G495" s="28">
        <f t="shared" si="47"/>
        <v>5.961323665918323E-07</v>
      </c>
      <c r="H495" s="61">
        <f t="shared" si="42"/>
        <v>1.754579615398301E-16</v>
      </c>
    </row>
    <row r="496" spans="1:8" ht="15.75">
      <c r="A496" s="6">
        <v>38245</v>
      </c>
      <c r="B496" s="1">
        <v>112</v>
      </c>
      <c r="C496" s="24">
        <f t="shared" si="43"/>
        <v>0.004563970515614579</v>
      </c>
      <c r="D496" s="24">
        <f t="shared" si="44"/>
        <v>2.082982686739921E-05</v>
      </c>
      <c r="E496" s="27">
        <f t="shared" si="45"/>
        <v>0.00196078431372549</v>
      </c>
      <c r="F496" s="28">
        <f t="shared" si="46"/>
        <v>5.482565216829644E-13</v>
      </c>
      <c r="G496" s="28">
        <f t="shared" si="47"/>
        <v>4.084279777921414E-08</v>
      </c>
      <c r="H496" s="61">
        <f t="shared" si="42"/>
        <v>1.142008842557865E-17</v>
      </c>
    </row>
    <row r="497" spans="1:8" ht="15.75">
      <c r="A497" s="6">
        <v>38244</v>
      </c>
      <c r="B497" s="1">
        <v>111.49</v>
      </c>
      <c r="C497" s="24">
        <f t="shared" si="43"/>
        <v>0.036444053211762625</v>
      </c>
      <c r="D497" s="24">
        <f t="shared" si="44"/>
        <v>0.0013281690145017858</v>
      </c>
      <c r="E497" s="27">
        <f t="shared" si="45"/>
        <v>0.00196078431372549</v>
      </c>
      <c r="F497" s="28">
        <f t="shared" si="46"/>
        <v>5.208436955988162E-13</v>
      </c>
      <c r="G497" s="28">
        <f t="shared" si="47"/>
        <v>2.6042529696113445E-06</v>
      </c>
      <c r="H497" s="61">
        <f t="shared" si="42"/>
        <v>6.917684578929478E-16</v>
      </c>
    </row>
    <row r="498" spans="1:8" ht="15.75">
      <c r="A498" s="6">
        <v>38243</v>
      </c>
      <c r="B498" s="1">
        <v>107.5</v>
      </c>
      <c r="C498" s="24">
        <f t="shared" si="43"/>
        <v>0.020392568719266948</v>
      </c>
      <c r="D498" s="24">
        <f t="shared" si="44"/>
        <v>0.0004158568589700248</v>
      </c>
      <c r="E498" s="27">
        <f t="shared" si="45"/>
        <v>0.00196078431372549</v>
      </c>
      <c r="F498" s="28">
        <f t="shared" si="46"/>
        <v>4.948015108188753E-13</v>
      </c>
      <c r="G498" s="28">
        <f t="shared" si="47"/>
        <v>8.15405605823578E-07</v>
      </c>
      <c r="H498" s="61">
        <f t="shared" si="42"/>
        <v>2.0576660210276023E-16</v>
      </c>
    </row>
    <row r="499" spans="1:8" ht="15.75">
      <c r="A499" s="6">
        <v>38240</v>
      </c>
      <c r="B499" s="1">
        <v>105.33</v>
      </c>
      <c r="C499" s="24">
        <f t="shared" si="43"/>
        <v>0.02909085895760185</v>
      </c>
      <c r="D499" s="24">
        <f t="shared" si="44"/>
        <v>0.0008462780748910838</v>
      </c>
      <c r="E499" s="27">
        <f t="shared" si="45"/>
        <v>0.00196078431372549</v>
      </c>
      <c r="F499" s="28">
        <f t="shared" si="46"/>
        <v>4.700614352779315E-13</v>
      </c>
      <c r="G499" s="28">
        <f t="shared" si="47"/>
        <v>1.6593687742962427E-06</v>
      </c>
      <c r="H499" s="61">
        <f t="shared" si="42"/>
        <v>3.9780268652754763E-16</v>
      </c>
    </row>
    <row r="500" spans="1:8" ht="15.75">
      <c r="A500" s="6">
        <v>38239</v>
      </c>
      <c r="B500" s="1">
        <v>102.31</v>
      </c>
      <c r="C500" s="24">
        <f t="shared" si="43"/>
        <v>9.774693326793091E-05</v>
      </c>
      <c r="D500" s="24">
        <f t="shared" si="44"/>
        <v>9.554462963285338E-09</v>
      </c>
      <c r="E500" s="27">
        <f t="shared" si="45"/>
        <v>0.00196078431372549</v>
      </c>
      <c r="F500" s="28">
        <f t="shared" si="46"/>
        <v>4.465583635140349E-13</v>
      </c>
      <c r="G500" s="28">
        <f t="shared" si="47"/>
        <v>1.8734241104481056E-11</v>
      </c>
      <c r="H500" s="61">
        <f t="shared" si="42"/>
        <v>4.266625345140157E-21</v>
      </c>
    </row>
    <row r="501" spans="1:8" ht="15.75">
      <c r="A501" s="6">
        <v>38238</v>
      </c>
      <c r="B501" s="1">
        <v>102.3</v>
      </c>
      <c r="C501" s="24">
        <f t="shared" si="43"/>
        <v>0.007063007584481915</v>
      </c>
      <c r="D501" s="24">
        <f t="shared" si="44"/>
        <v>4.988607613844905E-05</v>
      </c>
      <c r="E501" s="27">
        <f t="shared" si="45"/>
        <v>0.00196078431372549</v>
      </c>
      <c r="F501" s="28">
        <f t="shared" si="46"/>
        <v>4.2423044533833314E-13</v>
      </c>
      <c r="G501" s="28">
        <f t="shared" si="47"/>
        <v>9.781583556558638E-08</v>
      </c>
      <c r="H501" s="61">
        <f t="shared" si="42"/>
        <v>2.1163192296396236E-17</v>
      </c>
    </row>
    <row r="502" spans="1:8" ht="15.75">
      <c r="A502" s="6">
        <v>38237</v>
      </c>
      <c r="B502" s="1">
        <v>101.58</v>
      </c>
      <c r="C502" s="24">
        <f t="shared" si="43"/>
        <v>0.015576484384674216</v>
      </c>
      <c r="D502" s="24">
        <f t="shared" si="44"/>
        <v>0.0002426268657859997</v>
      </c>
      <c r="E502" s="27">
        <f t="shared" si="45"/>
        <v>0.00196078431372549</v>
      </c>
      <c r="F502" s="28">
        <f t="shared" si="46"/>
        <v>4.0301892307141646E-13</v>
      </c>
      <c r="G502" s="28">
        <f t="shared" si="47"/>
        <v>4.75738952521568E-07</v>
      </c>
      <c r="H502" s="61">
        <f t="shared" si="42"/>
        <v>9.778321815726669E-17</v>
      </c>
    </row>
    <row r="503" spans="1:8" ht="15.75">
      <c r="A503" s="6">
        <v>38233</v>
      </c>
      <c r="B503" s="1">
        <v>100.01</v>
      </c>
      <c r="C503" s="24">
        <f t="shared" si="43"/>
        <v>-0.014887134807915037</v>
      </c>
      <c r="D503" s="24">
        <f t="shared" si="44"/>
        <v>0.0002216267827890355</v>
      </c>
      <c r="E503" s="27">
        <f t="shared" si="45"/>
        <v>0.00196078431372549</v>
      </c>
      <c r="F503" s="28">
        <f t="shared" si="46"/>
        <v>3.828679769178456E-13</v>
      </c>
      <c r="G503" s="28">
        <f t="shared" si="47"/>
        <v>4.345623191941872E-07</v>
      </c>
      <c r="H503" s="61">
        <f t="shared" si="42"/>
        <v>8.485379795724882E-17</v>
      </c>
    </row>
    <row r="504" spans="1:8" ht="15.75">
      <c r="A504" s="6">
        <v>38232</v>
      </c>
      <c r="B504" s="1">
        <v>101.51</v>
      </c>
      <c r="C504" s="24">
        <f t="shared" si="43"/>
        <v>0.012490249609661224</v>
      </c>
      <c r="D504" s="24">
        <f t="shared" si="44"/>
        <v>0.00015600633531164237</v>
      </c>
      <c r="E504" s="27">
        <f t="shared" si="45"/>
        <v>0.00196078431372549</v>
      </c>
      <c r="F504" s="28">
        <f t="shared" si="46"/>
        <v>3.637245780719533E-13</v>
      </c>
      <c r="G504" s="28">
        <f t="shared" si="47"/>
        <v>3.0589477512086737E-07</v>
      </c>
      <c r="H504" s="61">
        <f t="shared" si="42"/>
        <v>5.674333848777879E-17</v>
      </c>
    </row>
    <row r="505" spans="1:8" ht="15.75">
      <c r="A505" s="6">
        <v>38231</v>
      </c>
      <c r="B505" s="1">
        <v>100.25</v>
      </c>
      <c r="C505" s="24">
        <f t="shared" si="43"/>
        <v>-0.020926634745000942</v>
      </c>
      <c r="D505" s="24">
        <f t="shared" si="44"/>
        <v>0.0004379240417506807</v>
      </c>
      <c r="E505" s="27">
        <f t="shared" si="45"/>
        <v>0.00196078431372549</v>
      </c>
      <c r="F505" s="28">
        <f t="shared" si="46"/>
        <v>3.4553834916835564E-13</v>
      </c>
      <c r="G505" s="28">
        <f t="shared" si="47"/>
        <v>8.586745916680013E-07</v>
      </c>
      <c r="H505" s="61">
        <f t="shared" si="42"/>
        <v>1.5131955044766426E-16</v>
      </c>
    </row>
    <row r="506" spans="1:8" ht="15.75">
      <c r="A506" s="6">
        <v>38230</v>
      </c>
      <c r="B506" s="1">
        <v>102.37</v>
      </c>
      <c r="C506" s="24">
        <f t="shared" si="43"/>
        <v>0.003522853237251804</v>
      </c>
      <c r="D506" s="24">
        <f t="shared" si="44"/>
        <v>1.2410494931215514E-05</v>
      </c>
      <c r="E506" s="27">
        <f t="shared" si="45"/>
        <v>0.00196078431372549</v>
      </c>
      <c r="F506" s="28">
        <f t="shared" si="46"/>
        <v>3.2826143170993784E-13</v>
      </c>
      <c r="G506" s="28">
        <f t="shared" si="47"/>
        <v>2.4334303786697085E-08</v>
      </c>
      <c r="H506" s="61">
        <f t="shared" si="42"/>
        <v>4.0738868343497314E-18</v>
      </c>
    </row>
    <row r="507" spans="1:8" ht="15.75">
      <c r="A507" s="6">
        <v>38229</v>
      </c>
      <c r="B507" s="1">
        <v>102.01</v>
      </c>
      <c r="C507" s="24">
        <f t="shared" si="43"/>
        <v>-0.03978234045483753</v>
      </c>
      <c r="D507" s="24">
        <f t="shared" si="44"/>
        <v>0.0015826346120646026</v>
      </c>
      <c r="E507" s="27">
        <f t="shared" si="45"/>
        <v>0.00196078431372549</v>
      </c>
      <c r="F507" s="28">
        <f t="shared" si="46"/>
        <v>3.118483601244409E-13</v>
      </c>
      <c r="G507" s="28">
        <f t="shared" si="47"/>
        <v>3.1032051216952993E-06</v>
      </c>
      <c r="H507" s="61">
        <f t="shared" si="42"/>
        <v>4.935420084485271E-16</v>
      </c>
    </row>
    <row r="508" spans="1:8" ht="15.75">
      <c r="A508" s="6">
        <v>38226</v>
      </c>
      <c r="B508" s="1">
        <v>106.15</v>
      </c>
      <c r="C508" s="24">
        <f t="shared" si="43"/>
        <v>-0.01644435822637707</v>
      </c>
      <c r="D508" s="24">
        <f t="shared" si="44"/>
        <v>0.00027041691747741516</v>
      </c>
      <c r="E508" s="27">
        <f t="shared" si="45"/>
        <v>0.00196078431372549</v>
      </c>
      <c r="F508" s="28">
        <f t="shared" si="46"/>
        <v>2.9625594211821885E-13</v>
      </c>
      <c r="G508" s="28">
        <f t="shared" si="47"/>
        <v>5.30229249955716E-07</v>
      </c>
      <c r="H508" s="61">
        <f t="shared" si="42"/>
        <v>8.011261865197627E-17</v>
      </c>
    </row>
    <row r="509" spans="1:8" ht="15.75">
      <c r="A509" s="6">
        <v>38225</v>
      </c>
      <c r="B509" s="1">
        <v>107.91</v>
      </c>
      <c r="C509" s="24">
        <f t="shared" si="43"/>
        <v>0.017858452263575148</v>
      </c>
      <c r="D509" s="24">
        <f t="shared" si="44"/>
        <v>0.00031892431725039235</v>
      </c>
      <c r="E509" s="27">
        <f t="shared" si="45"/>
        <v>0.00196078431372549</v>
      </c>
      <c r="F509" s="28">
        <f t="shared" si="46"/>
        <v>2.814431450123079E-13</v>
      </c>
      <c r="G509" s="28">
        <f t="shared" si="47"/>
        <v>6.253417985301811E-07</v>
      </c>
      <c r="H509" s="61">
        <f t="shared" si="42"/>
        <v>8.975906286785347E-17</v>
      </c>
    </row>
    <row r="510" spans="1:8" ht="15.75">
      <c r="A510" s="6">
        <v>38224</v>
      </c>
      <c r="B510" s="1">
        <v>106</v>
      </c>
      <c r="C510" s="24">
        <f t="shared" si="43"/>
        <v>0.010717606265753389</v>
      </c>
      <c r="D510" s="24">
        <f t="shared" si="44"/>
        <v>0.0001148670840677163</v>
      </c>
      <c r="E510" s="27">
        <f t="shared" si="45"/>
        <v>0.00196078431372549</v>
      </c>
      <c r="F510" s="28">
        <f t="shared" si="46"/>
        <v>2.673709877616925E-13</v>
      </c>
      <c r="G510" s="28">
        <f t="shared" si="47"/>
        <v>2.252295766033653E-07</v>
      </c>
      <c r="H510" s="61">
        <f t="shared" si="42"/>
        <v>3.071212572849068E-17</v>
      </c>
    </row>
    <row r="511" spans="1:8" ht="15.75">
      <c r="A511" s="6">
        <v>38223</v>
      </c>
      <c r="B511" s="1">
        <v>104.87</v>
      </c>
      <c r="C511" s="24">
        <f t="shared" si="43"/>
        <v>-0.0422894021415671</v>
      </c>
      <c r="D511" s="24">
        <f t="shared" si="44"/>
        <v>0.0017883935334911802</v>
      </c>
      <c r="E511" s="27">
        <f t="shared" si="45"/>
        <v>0.00196078431372549</v>
      </c>
      <c r="F511" s="28">
        <f t="shared" si="46"/>
        <v>2.5400243837360786E-13</v>
      </c>
      <c r="G511" s="28">
        <f t="shared" si="47"/>
        <v>3.5066539872376083E-06</v>
      </c>
      <c r="H511" s="61">
        <f t="shared" si="42"/>
        <v>4.542563182783523E-16</v>
      </c>
    </row>
    <row r="512" spans="1:8" ht="15.75">
      <c r="A512" s="6">
        <v>38222</v>
      </c>
      <c r="B512" s="1">
        <v>109.4</v>
      </c>
      <c r="C512" s="24">
        <f t="shared" si="43"/>
        <v>0.010013404140235186</v>
      </c>
      <c r="D512" s="24">
        <f t="shared" si="44"/>
        <v>0.00010026826247567917</v>
      </c>
      <c r="E512" s="27">
        <f t="shared" si="45"/>
        <v>0.00196078431372549</v>
      </c>
      <c r="F512" s="28">
        <f t="shared" si="46"/>
        <v>2.413023164549275E-13</v>
      </c>
      <c r="G512" s="28">
        <f t="shared" si="47"/>
        <v>1.966044362268219E-07</v>
      </c>
      <c r="H512" s="61">
        <f t="shared" si="42"/>
        <v>2.4194964002292063E-17</v>
      </c>
    </row>
    <row r="513" spans="1:8" ht="15.75">
      <c r="A513" s="6">
        <v>38219</v>
      </c>
      <c r="B513" s="1">
        <v>108.31</v>
      </c>
      <c r="C513" s="24">
        <f t="shared" si="43"/>
        <v>0.07643306679153875</v>
      </c>
      <c r="D513" s="24">
        <f t="shared" si="44"/>
        <v>0.005842013699159823</v>
      </c>
      <c r="E513" s="27">
        <f t="shared" si="45"/>
        <v>0.00196078431372549</v>
      </c>
      <c r="F513" s="28">
        <f t="shared" si="46"/>
        <v>2.292372006321811E-13</v>
      </c>
      <c r="G513" s="28">
        <f t="shared" si="47"/>
        <v>1.1454928821882006E-05</v>
      </c>
      <c r="H513" s="61">
        <f t="shared" si="42"/>
        <v>1.3392068664502509E-15</v>
      </c>
    </row>
    <row r="514" spans="1:8" ht="15.75">
      <c r="A514" s="6">
        <v>38218</v>
      </c>
      <c r="B514" s="1">
        <v>100.34</v>
      </c>
      <c r="C514" s="24" t="e">
        <f t="shared" si="43"/>
        <v>#VALUE!</v>
      </c>
      <c r="D514" s="24" t="e">
        <f t="shared" si="44"/>
        <v>#VALUE!</v>
      </c>
      <c r="E514" s="27">
        <f t="shared" si="45"/>
        <v>0.00196078431372549</v>
      </c>
      <c r="F514" s="28"/>
      <c r="G514" s="28"/>
      <c r="H514" s="61" t="e">
        <f t="shared" si="42"/>
        <v>#VALUE!</v>
      </c>
    </row>
    <row r="515" spans="2:8" ht="21">
      <c r="B515" s="25" t="s">
        <v>13</v>
      </c>
      <c r="C515" s="26">
        <v>0.94</v>
      </c>
      <c r="F515" s="28"/>
      <c r="G515" s="28"/>
      <c r="H515" s="61">
        <f t="shared" si="42"/>
        <v>0</v>
      </c>
    </row>
    <row r="516" spans="3:8" ht="15.75">
      <c r="C516" s="15" t="s">
        <v>10</v>
      </c>
      <c r="F516" s="28"/>
      <c r="G516" s="28"/>
      <c r="H516" s="61">
        <f t="shared" si="42"/>
        <v>0</v>
      </c>
    </row>
    <row r="517" spans="1:8" ht="15.75">
      <c r="A517" s="3"/>
      <c r="B517" s="8" t="s">
        <v>3</v>
      </c>
      <c r="C517" s="15" t="s">
        <v>5</v>
      </c>
      <c r="D517" s="13" t="s">
        <v>8</v>
      </c>
      <c r="E517" s="13"/>
      <c r="F517" s="19"/>
      <c r="G517" s="35"/>
      <c r="H517" s="61" t="e">
        <f>F517*D517</f>
        <v>#VALUE!</v>
      </c>
    </row>
    <row r="518" spans="5:6" ht="21">
      <c r="E518" s="21"/>
      <c r="F518" s="29"/>
    </row>
    <row r="519" spans="1:6" ht="21">
      <c r="A519" s="6"/>
      <c r="C519" s="21"/>
      <c r="F519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6"/>
  <sheetViews>
    <sheetView tabSelected="1" zoomScale="154" zoomScaleNormal="154" zoomScalePageLayoutView="0" workbookViewId="0" topLeftCell="D6">
      <selection activeCell="G7" sqref="G7"/>
    </sheetView>
  </sheetViews>
  <sheetFormatPr defaultColWidth="9.140625" defaultRowHeight="15"/>
  <cols>
    <col min="1" max="3" width="9.140625" style="46" customWidth="1"/>
    <col min="4" max="4" width="10.00390625" style="46" bestFit="1" customWidth="1"/>
    <col min="5" max="6" width="9.140625" style="46" customWidth="1"/>
    <col min="7" max="7" width="9.57421875" style="46" bestFit="1" customWidth="1"/>
    <col min="8" max="8" width="10.421875" style="67" customWidth="1"/>
    <col min="9" max="16384" width="9.140625" style="46" customWidth="1"/>
  </cols>
  <sheetData>
    <row r="1" spans="1:9" ht="15.75" thickBot="1">
      <c r="A1" s="46" t="s">
        <v>3</v>
      </c>
      <c r="B1" s="46">
        <v>19</v>
      </c>
      <c r="E1" s="47" t="s">
        <v>3</v>
      </c>
      <c r="F1" s="47" t="s">
        <v>26</v>
      </c>
      <c r="G1" s="47" t="s">
        <v>27</v>
      </c>
      <c r="H1" s="65" t="s">
        <v>21</v>
      </c>
      <c r="I1" s="47" t="s">
        <v>19</v>
      </c>
    </row>
    <row r="2" spans="4:9" ht="15">
      <c r="D2" s="62">
        <v>38955</v>
      </c>
      <c r="E2" s="48">
        <v>378</v>
      </c>
      <c r="F2" s="49">
        <f>LN(E2/373.26)</f>
        <v>0.012618967864604385</v>
      </c>
      <c r="G2" s="49">
        <f>F2^2</f>
        <v>0.00015923834996791814</v>
      </c>
      <c r="H2" s="66">
        <v>0.0001966</v>
      </c>
      <c r="I2" s="64">
        <f>H2^0.5</f>
        <v>0.014021412197064887</v>
      </c>
    </row>
    <row r="3" spans="1:9" ht="15">
      <c r="A3" s="46" t="s">
        <v>22</v>
      </c>
      <c r="B3" s="46">
        <v>20</v>
      </c>
      <c r="D3" s="62">
        <v>38956</v>
      </c>
      <c r="E3" s="46">
        <v>380</v>
      </c>
      <c r="F3" s="50">
        <f>IF(E3="","",LN(E3/E2))</f>
        <v>0.005277057100843819</v>
      </c>
      <c r="G3" s="50">
        <f>IF(E3="","",F3^2)</f>
        <v>2.7847331645566176E-05</v>
      </c>
      <c r="H3" s="63">
        <f>(1-0.95)*G2+0.95*H2</f>
        <v>0.0001947319174983959</v>
      </c>
      <c r="I3" s="63">
        <f>SQRT(H3)</f>
        <v>0.013954637849059212</v>
      </c>
    </row>
    <row r="4" spans="1:9" ht="15">
      <c r="A4" s="46" t="s">
        <v>20</v>
      </c>
      <c r="B4" s="46">
        <f>B3/B1-1</f>
        <v>0.05263157894736836</v>
      </c>
      <c r="D4" s="62">
        <v>38957</v>
      </c>
      <c r="E4" s="46">
        <v>378</v>
      </c>
      <c r="F4" s="50">
        <f aca="true" t="shared" si="0" ref="F4:F67">IF(E4="","",LN(E4/E3))</f>
        <v>-0.005277057100843781</v>
      </c>
      <c r="G4" s="50">
        <f aca="true" t="shared" si="1" ref="G4:G67">IF(E4="","",F4^2)</f>
        <v>2.7847331645565773E-05</v>
      </c>
      <c r="H4" s="63">
        <f>IF(E3="","",(1-0.95)*G3+0.95*H3)</f>
        <v>0.0001863876882057544</v>
      </c>
      <c r="I4" s="51">
        <f>IF(E3="","",H4^0.5)</f>
        <v>0.01365238763754364</v>
      </c>
    </row>
    <row r="5" spans="1:9" ht="15">
      <c r="A5" s="46" t="s">
        <v>23</v>
      </c>
      <c r="B5" s="46">
        <f>B4^2</f>
        <v>0.0027700831024930687</v>
      </c>
      <c r="D5" s="62">
        <v>38958</v>
      </c>
      <c r="E5" s="46">
        <v>384</v>
      </c>
      <c r="F5" s="50">
        <f t="shared" si="0"/>
        <v>0.015748356968139112</v>
      </c>
      <c r="G5" s="50">
        <f t="shared" si="1"/>
        <v>0.0002480107471959357</v>
      </c>
      <c r="H5" s="63">
        <f aca="true" t="shared" si="2" ref="H5:H68">IF(E4="","",(1-0.95)*G4+0.95*H4)</f>
        <v>0.00017846067037774496</v>
      </c>
      <c r="I5" s="51">
        <f aca="true" t="shared" si="3" ref="I5:I68">IF(E4="","",H5^0.5)</f>
        <v>0.013358917260681906</v>
      </c>
    </row>
    <row r="6" spans="4:9" ht="15">
      <c r="D6" s="62">
        <v>38959</v>
      </c>
      <c r="E6" s="46">
        <v>400</v>
      </c>
      <c r="F6" s="50">
        <f t="shared" si="0"/>
        <v>0.0408219945202552</v>
      </c>
      <c r="G6" s="50">
        <f t="shared" si="1"/>
        <v>0.0016664352366117456</v>
      </c>
      <c r="H6" s="63">
        <f t="shared" si="2"/>
        <v>0.0001819381742186545</v>
      </c>
      <c r="I6" s="51">
        <f t="shared" si="3"/>
        <v>0.013488445952690565</v>
      </c>
    </row>
    <row r="7" spans="1:9" ht="15">
      <c r="A7" s="46" t="s">
        <v>21</v>
      </c>
      <c r="B7" s="46">
        <v>0.03</v>
      </c>
      <c r="D7" s="62">
        <v>38960</v>
      </c>
      <c r="E7" s="46">
        <v>380</v>
      </c>
      <c r="F7" s="50">
        <f t="shared" si="0"/>
        <v>-0.05129329438755058</v>
      </c>
      <c r="G7" s="50">
        <f t="shared" si="1"/>
        <v>0.0026310020491279278</v>
      </c>
      <c r="H7" s="63">
        <f t="shared" si="2"/>
        <v>0.00025616302733830914</v>
      </c>
      <c r="I7" s="51">
        <f t="shared" si="3"/>
        <v>0.01600509379348678</v>
      </c>
    </row>
    <row r="8" spans="4:9" ht="15">
      <c r="D8" s="62">
        <v>38961</v>
      </c>
      <c r="E8" s="46">
        <v>380</v>
      </c>
      <c r="F8" s="50">
        <f t="shared" si="0"/>
        <v>0</v>
      </c>
      <c r="G8" s="50">
        <f t="shared" si="1"/>
        <v>0</v>
      </c>
      <c r="H8" s="63">
        <f t="shared" si="2"/>
        <v>0.0003749049784277902</v>
      </c>
      <c r="I8" s="51">
        <f t="shared" si="3"/>
        <v>0.019362463129152505</v>
      </c>
    </row>
    <row r="9" spans="1:9" ht="15">
      <c r="A9" s="46" t="s">
        <v>24</v>
      </c>
      <c r="B9" s="46">
        <f>0.95*B7+0.05*B5</f>
        <v>0.02863850415512465</v>
      </c>
      <c r="D9" s="62">
        <v>38962</v>
      </c>
      <c r="E9" s="46">
        <v>380</v>
      </c>
      <c r="F9" s="50">
        <f t="shared" si="0"/>
        <v>0</v>
      </c>
      <c r="G9" s="50">
        <f t="shared" si="1"/>
        <v>0</v>
      </c>
      <c r="H9" s="63">
        <f t="shared" si="2"/>
        <v>0.00035615972950640064</v>
      </c>
      <c r="I9" s="51">
        <f t="shared" si="3"/>
        <v>0.01887219461287957</v>
      </c>
    </row>
    <row r="10" spans="1:10" ht="15">
      <c r="A10" s="46" t="s">
        <v>25</v>
      </c>
      <c r="B10" s="46">
        <f>SQRT(B9)</f>
        <v>0.1692291468841129</v>
      </c>
      <c r="D10" s="62">
        <v>38963</v>
      </c>
      <c r="E10" s="46">
        <v>380</v>
      </c>
      <c r="F10" s="50">
        <f t="shared" si="0"/>
        <v>0</v>
      </c>
      <c r="G10" s="50">
        <f t="shared" si="1"/>
        <v>0</v>
      </c>
      <c r="H10" s="63">
        <f t="shared" si="2"/>
        <v>0.0003383517430310806</v>
      </c>
      <c r="I10" s="51">
        <f t="shared" si="3"/>
        <v>0.01839433997269488</v>
      </c>
      <c r="J10" s="46">
        <f>E10*(1-I11)</f>
        <v>373.1871377447505</v>
      </c>
    </row>
    <row r="11" spans="4:10" ht="15">
      <c r="D11" s="62">
        <v>38964</v>
      </c>
      <c r="E11" s="46">
        <v>380</v>
      </c>
      <c r="F11" s="50">
        <f t="shared" si="0"/>
        <v>0</v>
      </c>
      <c r="G11" s="50">
        <f t="shared" si="1"/>
        <v>0</v>
      </c>
      <c r="H11" s="63">
        <f t="shared" si="2"/>
        <v>0.00032143415587952657</v>
      </c>
      <c r="I11" s="51">
        <f t="shared" si="3"/>
        <v>0.01792858488223559</v>
      </c>
      <c r="J11" s="46">
        <f>E10*(1+I11)</f>
        <v>386.81286225524957</v>
      </c>
    </row>
    <row r="12" spans="4:9" ht="15">
      <c r="D12" s="62">
        <v>38965</v>
      </c>
      <c r="E12" s="46">
        <v>380</v>
      </c>
      <c r="F12" s="50">
        <f t="shared" si="0"/>
        <v>0</v>
      </c>
      <c r="G12" s="50">
        <f t="shared" si="1"/>
        <v>0</v>
      </c>
      <c r="H12" s="63">
        <f t="shared" si="2"/>
        <v>0.0003053624480855502</v>
      </c>
      <c r="I12" s="51">
        <f t="shared" si="3"/>
        <v>0.017474622974060133</v>
      </c>
    </row>
    <row r="13" spans="4:9" ht="15">
      <c r="D13" s="62">
        <v>38966</v>
      </c>
      <c r="E13" s="46">
        <v>380</v>
      </c>
      <c r="F13" s="50">
        <f t="shared" si="0"/>
        <v>0</v>
      </c>
      <c r="G13" s="50">
        <f t="shared" si="1"/>
        <v>0</v>
      </c>
      <c r="H13" s="63">
        <f t="shared" si="2"/>
        <v>0.0002900943256812727</v>
      </c>
      <c r="I13" s="51">
        <f t="shared" si="3"/>
        <v>0.01703215563812381</v>
      </c>
    </row>
    <row r="14" spans="4:9" ht="15">
      <c r="D14" s="62">
        <v>38967</v>
      </c>
      <c r="E14" s="46">
        <v>350</v>
      </c>
      <c r="F14" s="50">
        <f t="shared" si="0"/>
        <v>-0.08223809823697212</v>
      </c>
      <c r="G14" s="50">
        <f t="shared" si="1"/>
        <v>0.006763104801633876</v>
      </c>
      <c r="H14" s="63">
        <f t="shared" si="2"/>
        <v>0.00027558960939720904</v>
      </c>
      <c r="I14" s="51">
        <f t="shared" si="3"/>
        <v>0.016600891825357126</v>
      </c>
    </row>
    <row r="15" spans="4:9" ht="15">
      <c r="D15" s="62">
        <v>38968</v>
      </c>
      <c r="F15" s="50">
        <f t="shared" si="0"/>
      </c>
      <c r="G15" s="50">
        <f t="shared" si="1"/>
      </c>
      <c r="H15" s="63">
        <f t="shared" si="2"/>
        <v>0.0005999653690090428</v>
      </c>
      <c r="I15" s="51">
        <f t="shared" si="3"/>
        <v>0.02449419051548842</v>
      </c>
    </row>
    <row r="16" spans="4:9" ht="15">
      <c r="D16" s="62">
        <v>38969</v>
      </c>
      <c r="F16" s="50">
        <f t="shared" si="0"/>
      </c>
      <c r="G16" s="50">
        <f t="shared" si="1"/>
      </c>
      <c r="H16" s="63">
        <f t="shared" si="2"/>
      </c>
      <c r="I16" s="51">
        <f t="shared" si="3"/>
      </c>
    </row>
    <row r="17" spans="4:9" ht="15">
      <c r="D17" s="62">
        <v>38970</v>
      </c>
      <c r="F17" s="50">
        <f t="shared" si="0"/>
      </c>
      <c r="G17" s="50">
        <f t="shared" si="1"/>
      </c>
      <c r="H17" s="63">
        <f t="shared" si="2"/>
      </c>
      <c r="I17" s="51">
        <f t="shared" si="3"/>
      </c>
    </row>
    <row r="18" spans="4:9" ht="15">
      <c r="D18" s="62">
        <v>38971</v>
      </c>
      <c r="F18" s="50">
        <f t="shared" si="0"/>
      </c>
      <c r="G18" s="50">
        <f t="shared" si="1"/>
      </c>
      <c r="H18" s="63">
        <f t="shared" si="2"/>
      </c>
      <c r="I18" s="51">
        <f t="shared" si="3"/>
      </c>
    </row>
    <row r="19" spans="4:9" ht="15">
      <c r="D19" s="62">
        <v>38972</v>
      </c>
      <c r="F19" s="50">
        <f t="shared" si="0"/>
      </c>
      <c r="G19" s="50">
        <f t="shared" si="1"/>
      </c>
      <c r="H19" s="63">
        <f t="shared" si="2"/>
      </c>
      <c r="I19" s="51">
        <f t="shared" si="3"/>
      </c>
    </row>
    <row r="20" spans="4:9" ht="15">
      <c r="D20" s="62">
        <v>38973</v>
      </c>
      <c r="F20" s="50">
        <f t="shared" si="0"/>
      </c>
      <c r="G20" s="50">
        <f t="shared" si="1"/>
      </c>
      <c r="H20" s="63">
        <f t="shared" si="2"/>
      </c>
      <c r="I20" s="51">
        <f t="shared" si="3"/>
      </c>
    </row>
    <row r="21" spans="4:9" ht="15">
      <c r="D21" s="62">
        <v>38974</v>
      </c>
      <c r="F21" s="50">
        <f t="shared" si="0"/>
      </c>
      <c r="G21" s="50">
        <f t="shared" si="1"/>
      </c>
      <c r="H21" s="63">
        <f t="shared" si="2"/>
      </c>
      <c r="I21" s="51">
        <f t="shared" si="3"/>
      </c>
    </row>
    <row r="22" spans="4:9" ht="15">
      <c r="D22" s="62">
        <v>38975</v>
      </c>
      <c r="F22" s="50">
        <f t="shared" si="0"/>
      </c>
      <c r="G22" s="50">
        <f t="shared" si="1"/>
      </c>
      <c r="H22" s="63">
        <f t="shared" si="2"/>
      </c>
      <c r="I22" s="51">
        <f t="shared" si="3"/>
      </c>
    </row>
    <row r="23" spans="4:9" ht="15">
      <c r="D23" s="62">
        <v>38976</v>
      </c>
      <c r="F23" s="50">
        <f t="shared" si="0"/>
      </c>
      <c r="G23" s="50">
        <f t="shared" si="1"/>
      </c>
      <c r="H23" s="63">
        <f t="shared" si="2"/>
      </c>
      <c r="I23" s="51">
        <f t="shared" si="3"/>
      </c>
    </row>
    <row r="24" spans="4:9" ht="15">
      <c r="D24" s="62">
        <v>38977</v>
      </c>
      <c r="F24" s="50">
        <f t="shared" si="0"/>
      </c>
      <c r="G24" s="50">
        <f t="shared" si="1"/>
      </c>
      <c r="H24" s="63">
        <f t="shared" si="2"/>
      </c>
      <c r="I24" s="51">
        <f t="shared" si="3"/>
      </c>
    </row>
    <row r="25" spans="4:9" ht="15">
      <c r="D25" s="62">
        <v>38978</v>
      </c>
      <c r="F25" s="50">
        <f t="shared" si="0"/>
      </c>
      <c r="G25" s="50">
        <f t="shared" si="1"/>
      </c>
      <c r="H25" s="63">
        <f t="shared" si="2"/>
      </c>
      <c r="I25" s="51">
        <f t="shared" si="3"/>
      </c>
    </row>
    <row r="26" spans="4:9" ht="15">
      <c r="D26" s="62">
        <v>38979</v>
      </c>
      <c r="F26" s="50">
        <f t="shared" si="0"/>
      </c>
      <c r="G26" s="50">
        <f t="shared" si="1"/>
      </c>
      <c r="H26" s="63">
        <f t="shared" si="2"/>
      </c>
      <c r="I26" s="51">
        <f t="shared" si="3"/>
      </c>
    </row>
    <row r="27" spans="4:9" ht="15">
      <c r="D27" s="62">
        <v>38980</v>
      </c>
      <c r="F27" s="50">
        <f t="shared" si="0"/>
      </c>
      <c r="G27" s="50">
        <f t="shared" si="1"/>
      </c>
      <c r="H27" s="63">
        <f t="shared" si="2"/>
      </c>
      <c r="I27" s="51">
        <f t="shared" si="3"/>
      </c>
    </row>
    <row r="28" spans="4:9" ht="15">
      <c r="D28" s="62">
        <v>38981</v>
      </c>
      <c r="F28" s="50">
        <f t="shared" si="0"/>
      </c>
      <c r="G28" s="50">
        <f t="shared" si="1"/>
      </c>
      <c r="H28" s="63">
        <f t="shared" si="2"/>
      </c>
      <c r="I28" s="51">
        <f t="shared" si="3"/>
      </c>
    </row>
    <row r="29" spans="4:9" ht="15">
      <c r="D29" s="62">
        <v>38982</v>
      </c>
      <c r="F29" s="50">
        <f t="shared" si="0"/>
      </c>
      <c r="G29" s="50">
        <f t="shared" si="1"/>
      </c>
      <c r="H29" s="63">
        <f t="shared" si="2"/>
      </c>
      <c r="I29" s="51">
        <f t="shared" si="3"/>
      </c>
    </row>
    <row r="30" spans="4:9" ht="15">
      <c r="D30" s="62">
        <v>38983</v>
      </c>
      <c r="F30" s="50">
        <f t="shared" si="0"/>
      </c>
      <c r="G30" s="50">
        <f t="shared" si="1"/>
      </c>
      <c r="H30" s="63">
        <f t="shared" si="2"/>
      </c>
      <c r="I30" s="51">
        <f t="shared" si="3"/>
      </c>
    </row>
    <row r="31" spans="4:9" ht="15">
      <c r="D31" s="62">
        <v>38984</v>
      </c>
      <c r="F31" s="50">
        <f t="shared" si="0"/>
      </c>
      <c r="G31" s="50">
        <f t="shared" si="1"/>
      </c>
      <c r="H31" s="63">
        <f t="shared" si="2"/>
      </c>
      <c r="I31" s="51">
        <f t="shared" si="3"/>
      </c>
    </row>
    <row r="32" spans="4:9" ht="15">
      <c r="D32" s="62">
        <v>38985</v>
      </c>
      <c r="F32" s="50">
        <f t="shared" si="0"/>
      </c>
      <c r="G32" s="50">
        <f t="shared" si="1"/>
      </c>
      <c r="H32" s="63">
        <f t="shared" si="2"/>
      </c>
      <c r="I32" s="51">
        <f t="shared" si="3"/>
      </c>
    </row>
    <row r="33" spans="4:9" ht="15">
      <c r="D33" s="62">
        <v>38986</v>
      </c>
      <c r="F33" s="50">
        <f t="shared" si="0"/>
      </c>
      <c r="G33" s="50">
        <f t="shared" si="1"/>
      </c>
      <c r="H33" s="63">
        <f t="shared" si="2"/>
      </c>
      <c r="I33" s="51">
        <f t="shared" si="3"/>
      </c>
    </row>
    <row r="34" spans="4:9" ht="15">
      <c r="D34" s="62">
        <v>38987</v>
      </c>
      <c r="F34" s="50">
        <f t="shared" si="0"/>
      </c>
      <c r="G34" s="50">
        <f t="shared" si="1"/>
      </c>
      <c r="H34" s="63">
        <f t="shared" si="2"/>
      </c>
      <c r="I34" s="51">
        <f t="shared" si="3"/>
      </c>
    </row>
    <row r="35" spans="4:9" ht="15">
      <c r="D35" s="62">
        <v>38988</v>
      </c>
      <c r="F35" s="50">
        <f t="shared" si="0"/>
      </c>
      <c r="G35" s="50">
        <f t="shared" si="1"/>
      </c>
      <c r="H35" s="63">
        <f t="shared" si="2"/>
      </c>
      <c r="I35" s="51">
        <f t="shared" si="3"/>
      </c>
    </row>
    <row r="36" spans="4:9" ht="15">
      <c r="D36" s="62">
        <v>38989</v>
      </c>
      <c r="F36" s="50">
        <f t="shared" si="0"/>
      </c>
      <c r="G36" s="50">
        <f t="shared" si="1"/>
      </c>
      <c r="H36" s="63">
        <f t="shared" si="2"/>
      </c>
      <c r="I36" s="51">
        <f t="shared" si="3"/>
      </c>
    </row>
    <row r="37" spans="4:9" ht="15">
      <c r="D37" s="62">
        <v>38990</v>
      </c>
      <c r="F37" s="50">
        <f t="shared" si="0"/>
      </c>
      <c r="G37" s="50">
        <f t="shared" si="1"/>
      </c>
      <c r="H37" s="63">
        <f t="shared" si="2"/>
      </c>
      <c r="I37" s="51">
        <f t="shared" si="3"/>
      </c>
    </row>
    <row r="38" spans="4:9" ht="15">
      <c r="D38" s="62">
        <v>38991</v>
      </c>
      <c r="F38" s="50">
        <f t="shared" si="0"/>
      </c>
      <c r="G38" s="50">
        <f t="shared" si="1"/>
      </c>
      <c r="H38" s="63">
        <f t="shared" si="2"/>
      </c>
      <c r="I38" s="51">
        <f t="shared" si="3"/>
      </c>
    </row>
    <row r="39" spans="4:9" ht="15">
      <c r="D39" s="62">
        <v>38992</v>
      </c>
      <c r="F39" s="50">
        <f t="shared" si="0"/>
      </c>
      <c r="G39" s="50">
        <f t="shared" si="1"/>
      </c>
      <c r="H39" s="63">
        <f t="shared" si="2"/>
      </c>
      <c r="I39" s="51">
        <f t="shared" si="3"/>
      </c>
    </row>
    <row r="40" spans="4:9" ht="15">
      <c r="D40" s="62">
        <v>38993</v>
      </c>
      <c r="F40" s="50">
        <f t="shared" si="0"/>
      </c>
      <c r="G40" s="50">
        <f t="shared" si="1"/>
      </c>
      <c r="H40" s="63">
        <f t="shared" si="2"/>
      </c>
      <c r="I40" s="51">
        <f t="shared" si="3"/>
      </c>
    </row>
    <row r="41" spans="4:9" ht="15">
      <c r="D41" s="62">
        <v>38994</v>
      </c>
      <c r="F41" s="50">
        <f t="shared" si="0"/>
      </c>
      <c r="G41" s="50">
        <f t="shared" si="1"/>
      </c>
      <c r="H41" s="63">
        <f t="shared" si="2"/>
      </c>
      <c r="I41" s="51">
        <f t="shared" si="3"/>
      </c>
    </row>
    <row r="42" spans="4:9" ht="15">
      <c r="D42" s="62">
        <v>38995</v>
      </c>
      <c r="F42" s="50">
        <f t="shared" si="0"/>
      </c>
      <c r="G42" s="50">
        <f t="shared" si="1"/>
      </c>
      <c r="H42" s="63">
        <f t="shared" si="2"/>
      </c>
      <c r="I42" s="51">
        <f t="shared" si="3"/>
      </c>
    </row>
    <row r="43" spans="4:9" ht="15">
      <c r="D43" s="62">
        <v>38996</v>
      </c>
      <c r="F43" s="50">
        <f t="shared" si="0"/>
      </c>
      <c r="G43" s="50">
        <f t="shared" si="1"/>
      </c>
      <c r="H43" s="63">
        <f t="shared" si="2"/>
      </c>
      <c r="I43" s="51">
        <f t="shared" si="3"/>
      </c>
    </row>
    <row r="44" spans="4:9" ht="15">
      <c r="D44" s="62">
        <v>38997</v>
      </c>
      <c r="F44" s="50">
        <f t="shared" si="0"/>
      </c>
      <c r="G44" s="50">
        <f t="shared" si="1"/>
      </c>
      <c r="H44" s="63">
        <f t="shared" si="2"/>
      </c>
      <c r="I44" s="51">
        <f t="shared" si="3"/>
      </c>
    </row>
    <row r="45" spans="4:9" ht="15">
      <c r="D45" s="62">
        <v>38998</v>
      </c>
      <c r="F45" s="50">
        <f t="shared" si="0"/>
      </c>
      <c r="G45" s="50">
        <f t="shared" si="1"/>
      </c>
      <c r="H45" s="63">
        <f t="shared" si="2"/>
      </c>
      <c r="I45" s="51">
        <f t="shared" si="3"/>
      </c>
    </row>
    <row r="46" spans="4:9" ht="15">
      <c r="D46" s="62">
        <v>38999</v>
      </c>
      <c r="F46" s="50">
        <f t="shared" si="0"/>
      </c>
      <c r="G46" s="50">
        <f t="shared" si="1"/>
      </c>
      <c r="H46" s="63">
        <f t="shared" si="2"/>
      </c>
      <c r="I46" s="51">
        <f t="shared" si="3"/>
      </c>
    </row>
    <row r="47" spans="4:9" ht="15">
      <c r="D47" s="62">
        <v>39000</v>
      </c>
      <c r="F47" s="50">
        <f t="shared" si="0"/>
      </c>
      <c r="G47" s="50">
        <f t="shared" si="1"/>
      </c>
      <c r="H47" s="63">
        <f t="shared" si="2"/>
      </c>
      <c r="I47" s="51">
        <f t="shared" si="3"/>
      </c>
    </row>
    <row r="48" spans="4:9" ht="15">
      <c r="D48" s="62">
        <v>39001</v>
      </c>
      <c r="F48" s="50">
        <f t="shared" si="0"/>
      </c>
      <c r="G48" s="50">
        <f t="shared" si="1"/>
      </c>
      <c r="H48" s="63">
        <f t="shared" si="2"/>
      </c>
      <c r="I48" s="51">
        <f t="shared" si="3"/>
      </c>
    </row>
    <row r="49" spans="4:9" ht="15">
      <c r="D49" s="62">
        <v>39002</v>
      </c>
      <c r="F49" s="50">
        <f t="shared" si="0"/>
      </c>
      <c r="G49" s="50">
        <f t="shared" si="1"/>
      </c>
      <c r="H49" s="63">
        <f t="shared" si="2"/>
      </c>
      <c r="I49" s="51">
        <f t="shared" si="3"/>
      </c>
    </row>
    <row r="50" spans="4:9" ht="15">
      <c r="D50" s="62">
        <v>39003</v>
      </c>
      <c r="F50" s="50">
        <f t="shared" si="0"/>
      </c>
      <c r="G50" s="50">
        <f t="shared" si="1"/>
      </c>
      <c r="H50" s="63">
        <f t="shared" si="2"/>
      </c>
      <c r="I50" s="51">
        <f t="shared" si="3"/>
      </c>
    </row>
    <row r="51" spans="4:9" ht="15">
      <c r="D51" s="62">
        <v>39004</v>
      </c>
      <c r="F51" s="50">
        <f t="shared" si="0"/>
      </c>
      <c r="G51" s="50">
        <f t="shared" si="1"/>
      </c>
      <c r="H51" s="63">
        <f t="shared" si="2"/>
      </c>
      <c r="I51" s="51">
        <f t="shared" si="3"/>
      </c>
    </row>
    <row r="52" spans="4:9" ht="15">
      <c r="D52" s="62">
        <v>39005</v>
      </c>
      <c r="F52" s="50">
        <f t="shared" si="0"/>
      </c>
      <c r="G52" s="50">
        <f t="shared" si="1"/>
      </c>
      <c r="H52" s="63">
        <f t="shared" si="2"/>
      </c>
      <c r="I52" s="51">
        <f t="shared" si="3"/>
      </c>
    </row>
    <row r="53" spans="4:9" ht="15">
      <c r="D53" s="62">
        <v>39006</v>
      </c>
      <c r="F53" s="50">
        <f t="shared" si="0"/>
      </c>
      <c r="G53" s="50">
        <f t="shared" si="1"/>
      </c>
      <c r="H53" s="63">
        <f t="shared" si="2"/>
      </c>
      <c r="I53" s="51">
        <f t="shared" si="3"/>
      </c>
    </row>
    <row r="54" spans="4:9" ht="15">
      <c r="D54" s="62">
        <v>39007</v>
      </c>
      <c r="F54" s="50">
        <f t="shared" si="0"/>
      </c>
      <c r="G54" s="50">
        <f t="shared" si="1"/>
      </c>
      <c r="H54" s="63">
        <f t="shared" si="2"/>
      </c>
      <c r="I54" s="51">
        <f t="shared" si="3"/>
      </c>
    </row>
    <row r="55" spans="4:9" ht="15">
      <c r="D55" s="62">
        <v>39008</v>
      </c>
      <c r="F55" s="50">
        <f t="shared" si="0"/>
      </c>
      <c r="G55" s="50">
        <f t="shared" si="1"/>
      </c>
      <c r="H55" s="63">
        <f t="shared" si="2"/>
      </c>
      <c r="I55" s="51">
        <f t="shared" si="3"/>
      </c>
    </row>
    <row r="56" spans="4:9" ht="15">
      <c r="D56" s="62">
        <v>39009</v>
      </c>
      <c r="F56" s="50">
        <f t="shared" si="0"/>
      </c>
      <c r="G56" s="50">
        <f t="shared" si="1"/>
      </c>
      <c r="H56" s="63">
        <f t="shared" si="2"/>
      </c>
      <c r="I56" s="51">
        <f t="shared" si="3"/>
      </c>
    </row>
    <row r="57" spans="4:9" ht="15">
      <c r="D57" s="62">
        <v>39010</v>
      </c>
      <c r="F57" s="50">
        <f t="shared" si="0"/>
      </c>
      <c r="G57" s="50">
        <f t="shared" si="1"/>
      </c>
      <c r="H57" s="63">
        <f t="shared" si="2"/>
      </c>
      <c r="I57" s="51">
        <f t="shared" si="3"/>
      </c>
    </row>
    <row r="58" spans="4:9" ht="15">
      <c r="D58" s="62">
        <v>39011</v>
      </c>
      <c r="F58" s="50">
        <f t="shared" si="0"/>
      </c>
      <c r="G58" s="50">
        <f t="shared" si="1"/>
      </c>
      <c r="H58" s="63">
        <f t="shared" si="2"/>
      </c>
      <c r="I58" s="51">
        <f t="shared" si="3"/>
      </c>
    </row>
    <row r="59" spans="4:9" ht="15">
      <c r="D59" s="62">
        <v>39012</v>
      </c>
      <c r="F59" s="50">
        <f t="shared" si="0"/>
      </c>
      <c r="G59" s="50">
        <f t="shared" si="1"/>
      </c>
      <c r="H59" s="63">
        <f t="shared" si="2"/>
      </c>
      <c r="I59" s="51">
        <f t="shared" si="3"/>
      </c>
    </row>
    <row r="60" spans="4:9" ht="15">
      <c r="D60" s="62">
        <v>39013</v>
      </c>
      <c r="F60" s="50">
        <f t="shared" si="0"/>
      </c>
      <c r="G60" s="50">
        <f t="shared" si="1"/>
      </c>
      <c r="H60" s="63">
        <f t="shared" si="2"/>
      </c>
      <c r="I60" s="51">
        <f t="shared" si="3"/>
      </c>
    </row>
    <row r="61" spans="4:9" ht="15">
      <c r="D61" s="62">
        <v>39014</v>
      </c>
      <c r="F61" s="50">
        <f t="shared" si="0"/>
      </c>
      <c r="G61" s="50">
        <f t="shared" si="1"/>
      </c>
      <c r="H61" s="63">
        <f t="shared" si="2"/>
      </c>
      <c r="I61" s="51">
        <f t="shared" si="3"/>
      </c>
    </row>
    <row r="62" spans="4:9" ht="15">
      <c r="D62" s="62">
        <v>39015</v>
      </c>
      <c r="F62" s="50">
        <f t="shared" si="0"/>
      </c>
      <c r="G62" s="50">
        <f t="shared" si="1"/>
      </c>
      <c r="H62" s="63">
        <f t="shared" si="2"/>
      </c>
      <c r="I62" s="51">
        <f t="shared" si="3"/>
      </c>
    </row>
    <row r="63" spans="4:9" ht="15">
      <c r="D63" s="62">
        <v>39016</v>
      </c>
      <c r="F63" s="50">
        <f t="shared" si="0"/>
      </c>
      <c r="G63" s="50">
        <f t="shared" si="1"/>
      </c>
      <c r="H63" s="63">
        <f t="shared" si="2"/>
      </c>
      <c r="I63" s="51">
        <f t="shared" si="3"/>
      </c>
    </row>
    <row r="64" spans="4:9" ht="15">
      <c r="D64" s="62">
        <v>39017</v>
      </c>
      <c r="F64" s="50">
        <f t="shared" si="0"/>
      </c>
      <c r="G64" s="50">
        <f t="shared" si="1"/>
      </c>
      <c r="H64" s="63">
        <f t="shared" si="2"/>
      </c>
      <c r="I64" s="51">
        <f t="shared" si="3"/>
      </c>
    </row>
    <row r="65" spans="4:9" ht="15">
      <c r="D65" s="62">
        <v>39018</v>
      </c>
      <c r="F65" s="50">
        <f t="shared" si="0"/>
      </c>
      <c r="G65" s="50">
        <f t="shared" si="1"/>
      </c>
      <c r="H65" s="63">
        <f t="shared" si="2"/>
      </c>
      <c r="I65" s="51">
        <f t="shared" si="3"/>
      </c>
    </row>
    <row r="66" spans="4:9" ht="15">
      <c r="D66" s="62">
        <v>39019</v>
      </c>
      <c r="F66" s="50">
        <f t="shared" si="0"/>
      </c>
      <c r="G66" s="50">
        <f t="shared" si="1"/>
      </c>
      <c r="H66" s="63">
        <f t="shared" si="2"/>
      </c>
      <c r="I66" s="51">
        <f t="shared" si="3"/>
      </c>
    </row>
    <row r="67" spans="4:9" ht="15">
      <c r="D67" s="62">
        <v>39020</v>
      </c>
      <c r="F67" s="50">
        <f t="shared" si="0"/>
      </c>
      <c r="G67" s="50">
        <f t="shared" si="1"/>
      </c>
      <c r="H67" s="63">
        <f t="shared" si="2"/>
      </c>
      <c r="I67" s="51">
        <f t="shared" si="3"/>
      </c>
    </row>
    <row r="68" spans="4:9" ht="15">
      <c r="D68" s="62">
        <v>39021</v>
      </c>
      <c r="F68" s="50">
        <f aca="true" t="shared" si="4" ref="F68:F131">IF(E68="","",LN(E68/E67))</f>
      </c>
      <c r="G68" s="50">
        <f aca="true" t="shared" si="5" ref="G68:G131">IF(E68="","",F68^2)</f>
      </c>
      <c r="H68" s="63">
        <f t="shared" si="2"/>
      </c>
      <c r="I68" s="51">
        <f t="shared" si="3"/>
      </c>
    </row>
    <row r="69" spans="4:9" ht="15">
      <c r="D69" s="62">
        <v>39022</v>
      </c>
      <c r="F69" s="50">
        <f t="shared" si="4"/>
      </c>
      <c r="G69" s="50">
        <f t="shared" si="5"/>
      </c>
      <c r="H69" s="63">
        <f aca="true" t="shared" si="6" ref="H69:H132">IF(E68="","",(1-0.95)*G68+0.95*H68)</f>
      </c>
      <c r="I69" s="51">
        <f aca="true" t="shared" si="7" ref="I69:I132">IF(E68="","",H69^0.5)</f>
      </c>
    </row>
    <row r="70" spans="4:9" ht="15">
      <c r="D70" s="62">
        <v>39023</v>
      </c>
      <c r="F70" s="50">
        <f t="shared" si="4"/>
      </c>
      <c r="G70" s="50">
        <f t="shared" si="5"/>
      </c>
      <c r="H70" s="63">
        <f t="shared" si="6"/>
      </c>
      <c r="I70" s="51">
        <f t="shared" si="7"/>
      </c>
    </row>
    <row r="71" spans="4:9" ht="15">
      <c r="D71" s="62">
        <v>39024</v>
      </c>
      <c r="F71" s="50">
        <f t="shared" si="4"/>
      </c>
      <c r="G71" s="50">
        <f t="shared" si="5"/>
      </c>
      <c r="H71" s="63">
        <f t="shared" si="6"/>
      </c>
      <c r="I71" s="51">
        <f t="shared" si="7"/>
      </c>
    </row>
    <row r="72" spans="4:9" ht="15">
      <c r="D72" s="62">
        <v>39025</v>
      </c>
      <c r="F72" s="50">
        <f t="shared" si="4"/>
      </c>
      <c r="G72" s="50">
        <f t="shared" si="5"/>
      </c>
      <c r="H72" s="63">
        <f t="shared" si="6"/>
      </c>
      <c r="I72" s="51">
        <f t="shared" si="7"/>
      </c>
    </row>
    <row r="73" spans="4:9" ht="15">
      <c r="D73" s="62">
        <v>39026</v>
      </c>
      <c r="F73" s="50">
        <f t="shared" si="4"/>
      </c>
      <c r="G73" s="50">
        <f t="shared" si="5"/>
      </c>
      <c r="H73" s="63">
        <f t="shared" si="6"/>
      </c>
      <c r="I73" s="51">
        <f t="shared" si="7"/>
      </c>
    </row>
    <row r="74" spans="4:9" ht="15">
      <c r="D74" s="62">
        <v>39027</v>
      </c>
      <c r="F74" s="50">
        <f t="shared" si="4"/>
      </c>
      <c r="G74" s="50">
        <f t="shared" si="5"/>
      </c>
      <c r="H74" s="63">
        <f t="shared" si="6"/>
      </c>
      <c r="I74" s="51">
        <f t="shared" si="7"/>
      </c>
    </row>
    <row r="75" spans="4:9" ht="15">
      <c r="D75" s="62">
        <v>39028</v>
      </c>
      <c r="F75" s="50">
        <f t="shared" si="4"/>
      </c>
      <c r="G75" s="50">
        <f t="shared" si="5"/>
      </c>
      <c r="H75" s="63">
        <f t="shared" si="6"/>
      </c>
      <c r="I75" s="51">
        <f t="shared" si="7"/>
      </c>
    </row>
    <row r="76" spans="4:9" ht="15">
      <c r="D76" s="62">
        <v>39029</v>
      </c>
      <c r="F76" s="50">
        <f t="shared" si="4"/>
      </c>
      <c r="G76" s="50">
        <f t="shared" si="5"/>
      </c>
      <c r="H76" s="63">
        <f t="shared" si="6"/>
      </c>
      <c r="I76" s="51">
        <f t="shared" si="7"/>
      </c>
    </row>
    <row r="77" spans="4:9" ht="15">
      <c r="D77" s="62">
        <v>39030</v>
      </c>
      <c r="F77" s="50">
        <f t="shared" si="4"/>
      </c>
      <c r="G77" s="50">
        <f t="shared" si="5"/>
      </c>
      <c r="H77" s="63">
        <f t="shared" si="6"/>
      </c>
      <c r="I77" s="51">
        <f t="shared" si="7"/>
      </c>
    </row>
    <row r="78" spans="4:9" ht="15">
      <c r="D78" s="62">
        <v>39031</v>
      </c>
      <c r="F78" s="50">
        <f t="shared" si="4"/>
      </c>
      <c r="G78" s="50">
        <f t="shared" si="5"/>
      </c>
      <c r="H78" s="63">
        <f t="shared" si="6"/>
      </c>
      <c r="I78" s="51">
        <f t="shared" si="7"/>
      </c>
    </row>
    <row r="79" spans="4:9" ht="15">
      <c r="D79" s="62">
        <v>39032</v>
      </c>
      <c r="F79" s="50">
        <f t="shared" si="4"/>
      </c>
      <c r="G79" s="50">
        <f t="shared" si="5"/>
      </c>
      <c r="H79" s="63">
        <f t="shared" si="6"/>
      </c>
      <c r="I79" s="51">
        <f t="shared" si="7"/>
      </c>
    </row>
    <row r="80" spans="4:9" ht="15">
      <c r="D80" s="62">
        <v>39033</v>
      </c>
      <c r="F80" s="50">
        <f t="shared" si="4"/>
      </c>
      <c r="G80" s="50">
        <f t="shared" si="5"/>
      </c>
      <c r="H80" s="63">
        <f t="shared" si="6"/>
      </c>
      <c r="I80" s="51">
        <f t="shared" si="7"/>
      </c>
    </row>
    <row r="81" spans="4:9" ht="15">
      <c r="D81" s="62">
        <v>39034</v>
      </c>
      <c r="F81" s="50">
        <f t="shared" si="4"/>
      </c>
      <c r="G81" s="50">
        <f t="shared" si="5"/>
      </c>
      <c r="H81" s="63">
        <f t="shared" si="6"/>
      </c>
      <c r="I81" s="51">
        <f t="shared" si="7"/>
      </c>
    </row>
    <row r="82" spans="4:9" ht="15">
      <c r="D82" s="62">
        <v>39035</v>
      </c>
      <c r="F82" s="50">
        <f t="shared" si="4"/>
      </c>
      <c r="G82" s="50">
        <f t="shared" si="5"/>
      </c>
      <c r="H82" s="63">
        <f t="shared" si="6"/>
      </c>
      <c r="I82" s="51">
        <f t="shared" si="7"/>
      </c>
    </row>
    <row r="83" spans="4:9" ht="15">
      <c r="D83" s="62">
        <v>39036</v>
      </c>
      <c r="F83" s="50">
        <f t="shared" si="4"/>
      </c>
      <c r="G83" s="50">
        <f t="shared" si="5"/>
      </c>
      <c r="H83" s="63">
        <f t="shared" si="6"/>
      </c>
      <c r="I83" s="51">
        <f t="shared" si="7"/>
      </c>
    </row>
    <row r="84" spans="4:9" ht="15">
      <c r="D84" s="62">
        <v>39037</v>
      </c>
      <c r="F84" s="50">
        <f t="shared" si="4"/>
      </c>
      <c r="G84" s="50">
        <f t="shared" si="5"/>
      </c>
      <c r="H84" s="63">
        <f t="shared" si="6"/>
      </c>
      <c r="I84" s="51">
        <f t="shared" si="7"/>
      </c>
    </row>
    <row r="85" spans="4:9" ht="15">
      <c r="D85" s="62">
        <v>39038</v>
      </c>
      <c r="F85" s="50">
        <f t="shared" si="4"/>
      </c>
      <c r="G85" s="50">
        <f t="shared" si="5"/>
      </c>
      <c r="H85" s="63">
        <f t="shared" si="6"/>
      </c>
      <c r="I85" s="51">
        <f t="shared" si="7"/>
      </c>
    </row>
    <row r="86" spans="4:9" ht="15">
      <c r="D86" s="62">
        <v>39039</v>
      </c>
      <c r="F86" s="50">
        <f t="shared" si="4"/>
      </c>
      <c r="G86" s="50">
        <f t="shared" si="5"/>
      </c>
      <c r="H86" s="63">
        <f t="shared" si="6"/>
      </c>
      <c r="I86" s="51">
        <f t="shared" si="7"/>
      </c>
    </row>
    <row r="87" spans="4:9" ht="15">
      <c r="D87" s="62">
        <v>39040</v>
      </c>
      <c r="F87" s="50">
        <f t="shared" si="4"/>
      </c>
      <c r="G87" s="50">
        <f t="shared" si="5"/>
      </c>
      <c r="H87" s="63">
        <f t="shared" si="6"/>
      </c>
      <c r="I87" s="51">
        <f t="shared" si="7"/>
      </c>
    </row>
    <row r="88" spans="4:9" ht="15">
      <c r="D88" s="62">
        <v>39041</v>
      </c>
      <c r="F88" s="50">
        <f t="shared" si="4"/>
      </c>
      <c r="G88" s="50">
        <f t="shared" si="5"/>
      </c>
      <c r="H88" s="63">
        <f t="shared" si="6"/>
      </c>
      <c r="I88" s="51">
        <f t="shared" si="7"/>
      </c>
    </row>
    <row r="89" spans="4:9" ht="15">
      <c r="D89" s="62">
        <v>39042</v>
      </c>
      <c r="F89" s="50">
        <f t="shared" si="4"/>
      </c>
      <c r="G89" s="50">
        <f t="shared" si="5"/>
      </c>
      <c r="H89" s="63">
        <f t="shared" si="6"/>
      </c>
      <c r="I89" s="51">
        <f t="shared" si="7"/>
      </c>
    </row>
    <row r="90" spans="4:9" ht="15">
      <c r="D90" s="62">
        <v>39043</v>
      </c>
      <c r="F90" s="50">
        <f t="shared" si="4"/>
      </c>
      <c r="G90" s="50">
        <f t="shared" si="5"/>
      </c>
      <c r="H90" s="63">
        <f t="shared" si="6"/>
      </c>
      <c r="I90" s="51">
        <f t="shared" si="7"/>
      </c>
    </row>
    <row r="91" spans="4:9" ht="15">
      <c r="D91" s="62">
        <v>39044</v>
      </c>
      <c r="F91" s="50">
        <f t="shared" si="4"/>
      </c>
      <c r="G91" s="50">
        <f t="shared" si="5"/>
      </c>
      <c r="H91" s="63">
        <f t="shared" si="6"/>
      </c>
      <c r="I91" s="51">
        <f t="shared" si="7"/>
      </c>
    </row>
    <row r="92" spans="4:9" ht="15">
      <c r="D92" s="62">
        <v>39045</v>
      </c>
      <c r="F92" s="50">
        <f t="shared" si="4"/>
      </c>
      <c r="G92" s="50">
        <f t="shared" si="5"/>
      </c>
      <c r="H92" s="63">
        <f t="shared" si="6"/>
      </c>
      <c r="I92" s="51">
        <f t="shared" si="7"/>
      </c>
    </row>
    <row r="93" spans="4:9" ht="15">
      <c r="D93" s="62">
        <v>39046</v>
      </c>
      <c r="F93" s="50">
        <f t="shared" si="4"/>
      </c>
      <c r="G93" s="50">
        <f t="shared" si="5"/>
      </c>
      <c r="H93" s="63">
        <f t="shared" si="6"/>
      </c>
      <c r="I93" s="51">
        <f t="shared" si="7"/>
      </c>
    </row>
    <row r="94" spans="4:9" ht="15">
      <c r="D94" s="62">
        <v>39047</v>
      </c>
      <c r="F94" s="50">
        <f t="shared" si="4"/>
      </c>
      <c r="G94" s="50">
        <f t="shared" si="5"/>
      </c>
      <c r="H94" s="63">
        <f t="shared" si="6"/>
      </c>
      <c r="I94" s="51">
        <f t="shared" si="7"/>
      </c>
    </row>
    <row r="95" spans="4:9" ht="15">
      <c r="D95" s="62">
        <v>39048</v>
      </c>
      <c r="F95" s="50">
        <f t="shared" si="4"/>
      </c>
      <c r="G95" s="50">
        <f t="shared" si="5"/>
      </c>
      <c r="H95" s="63">
        <f t="shared" si="6"/>
      </c>
      <c r="I95" s="51">
        <f t="shared" si="7"/>
      </c>
    </row>
    <row r="96" spans="4:9" ht="15">
      <c r="D96" s="62">
        <v>39049</v>
      </c>
      <c r="F96" s="50">
        <f t="shared" si="4"/>
      </c>
      <c r="G96" s="50">
        <f t="shared" si="5"/>
      </c>
      <c r="H96" s="63">
        <f t="shared" si="6"/>
      </c>
      <c r="I96" s="51">
        <f t="shared" si="7"/>
      </c>
    </row>
    <row r="97" spans="4:9" ht="15">
      <c r="D97" s="62">
        <v>39050</v>
      </c>
      <c r="F97" s="50">
        <f t="shared" si="4"/>
      </c>
      <c r="G97" s="50">
        <f t="shared" si="5"/>
      </c>
      <c r="H97" s="63">
        <f t="shared" si="6"/>
      </c>
      <c r="I97" s="51">
        <f t="shared" si="7"/>
      </c>
    </row>
    <row r="98" spans="4:9" ht="15">
      <c r="D98" s="62">
        <v>39051</v>
      </c>
      <c r="F98" s="50">
        <f t="shared" si="4"/>
      </c>
      <c r="G98" s="50">
        <f t="shared" si="5"/>
      </c>
      <c r="H98" s="63">
        <f t="shared" si="6"/>
      </c>
      <c r="I98" s="51">
        <f t="shared" si="7"/>
      </c>
    </row>
    <row r="99" spans="4:9" ht="15">
      <c r="D99" s="62">
        <v>39052</v>
      </c>
      <c r="F99" s="50">
        <f t="shared" si="4"/>
      </c>
      <c r="G99" s="50">
        <f t="shared" si="5"/>
      </c>
      <c r="H99" s="63">
        <f t="shared" si="6"/>
      </c>
      <c r="I99" s="51">
        <f t="shared" si="7"/>
      </c>
    </row>
    <row r="100" spans="4:9" ht="15">
      <c r="D100" s="62">
        <v>39053</v>
      </c>
      <c r="F100" s="50">
        <f t="shared" si="4"/>
      </c>
      <c r="G100" s="50">
        <f t="shared" si="5"/>
      </c>
      <c r="H100" s="63">
        <f t="shared" si="6"/>
      </c>
      <c r="I100" s="51">
        <f t="shared" si="7"/>
      </c>
    </row>
    <row r="101" spans="4:9" ht="15">
      <c r="D101" s="62">
        <v>39054</v>
      </c>
      <c r="F101" s="50">
        <f t="shared" si="4"/>
      </c>
      <c r="G101" s="50">
        <f t="shared" si="5"/>
      </c>
      <c r="H101" s="63">
        <f t="shared" si="6"/>
      </c>
      <c r="I101" s="51">
        <f t="shared" si="7"/>
      </c>
    </row>
    <row r="102" spans="4:9" ht="15">
      <c r="D102" s="62">
        <v>39055</v>
      </c>
      <c r="F102" s="50">
        <f t="shared" si="4"/>
      </c>
      <c r="G102" s="50">
        <f t="shared" si="5"/>
      </c>
      <c r="H102" s="63">
        <f t="shared" si="6"/>
      </c>
      <c r="I102" s="51">
        <f t="shared" si="7"/>
      </c>
    </row>
    <row r="103" spans="4:9" ht="15">
      <c r="D103" s="62">
        <v>39056</v>
      </c>
      <c r="F103" s="50">
        <f t="shared" si="4"/>
      </c>
      <c r="G103" s="50">
        <f t="shared" si="5"/>
      </c>
      <c r="H103" s="63">
        <f t="shared" si="6"/>
      </c>
      <c r="I103" s="51">
        <f t="shared" si="7"/>
      </c>
    </row>
    <row r="104" spans="4:9" ht="15">
      <c r="D104" s="62">
        <v>39057</v>
      </c>
      <c r="F104" s="50">
        <f t="shared" si="4"/>
      </c>
      <c r="G104" s="50">
        <f t="shared" si="5"/>
      </c>
      <c r="H104" s="63">
        <f t="shared" si="6"/>
      </c>
      <c r="I104" s="51">
        <f t="shared" si="7"/>
      </c>
    </row>
    <row r="105" spans="4:9" ht="15">
      <c r="D105" s="62">
        <v>39058</v>
      </c>
      <c r="F105" s="50">
        <f t="shared" si="4"/>
      </c>
      <c r="G105" s="50">
        <f t="shared" si="5"/>
      </c>
      <c r="H105" s="63">
        <f t="shared" si="6"/>
      </c>
      <c r="I105" s="51">
        <f t="shared" si="7"/>
      </c>
    </row>
    <row r="106" spans="4:9" ht="15">
      <c r="D106" s="62">
        <v>39059</v>
      </c>
      <c r="F106" s="50">
        <f t="shared" si="4"/>
      </c>
      <c r="G106" s="50">
        <f t="shared" si="5"/>
      </c>
      <c r="H106" s="63">
        <f t="shared" si="6"/>
      </c>
      <c r="I106" s="51">
        <f t="shared" si="7"/>
      </c>
    </row>
    <row r="107" spans="4:9" ht="15">
      <c r="D107" s="62">
        <v>39060</v>
      </c>
      <c r="F107" s="50">
        <f t="shared" si="4"/>
      </c>
      <c r="G107" s="50">
        <f t="shared" si="5"/>
      </c>
      <c r="H107" s="63">
        <f t="shared" si="6"/>
      </c>
      <c r="I107" s="51">
        <f t="shared" si="7"/>
      </c>
    </row>
    <row r="108" spans="4:9" ht="15">
      <c r="D108" s="62">
        <v>39061</v>
      </c>
      <c r="F108" s="50">
        <f t="shared" si="4"/>
      </c>
      <c r="G108" s="50">
        <f t="shared" si="5"/>
      </c>
      <c r="H108" s="63">
        <f t="shared" si="6"/>
      </c>
      <c r="I108" s="51">
        <f t="shared" si="7"/>
      </c>
    </row>
    <row r="109" spans="4:9" ht="15">
      <c r="D109" s="62">
        <v>39062</v>
      </c>
      <c r="F109" s="50">
        <f t="shared" si="4"/>
      </c>
      <c r="G109" s="50">
        <f t="shared" si="5"/>
      </c>
      <c r="H109" s="63">
        <f t="shared" si="6"/>
      </c>
      <c r="I109" s="51">
        <f t="shared" si="7"/>
      </c>
    </row>
    <row r="110" spans="4:9" ht="15">
      <c r="D110" s="62">
        <v>39063</v>
      </c>
      <c r="F110" s="50">
        <f t="shared" si="4"/>
      </c>
      <c r="G110" s="50">
        <f t="shared" si="5"/>
      </c>
      <c r="H110" s="63">
        <f t="shared" si="6"/>
      </c>
      <c r="I110" s="51">
        <f t="shared" si="7"/>
      </c>
    </row>
    <row r="111" spans="4:9" ht="15">
      <c r="D111" s="62">
        <v>39064</v>
      </c>
      <c r="F111" s="50">
        <f t="shared" si="4"/>
      </c>
      <c r="G111" s="50">
        <f t="shared" si="5"/>
      </c>
      <c r="H111" s="63">
        <f t="shared" si="6"/>
      </c>
      <c r="I111" s="51">
        <f t="shared" si="7"/>
      </c>
    </row>
    <row r="112" spans="4:9" ht="15">
      <c r="D112" s="62">
        <v>39065</v>
      </c>
      <c r="F112" s="50">
        <f t="shared" si="4"/>
      </c>
      <c r="G112" s="50">
        <f t="shared" si="5"/>
      </c>
      <c r="H112" s="63">
        <f t="shared" si="6"/>
      </c>
      <c r="I112" s="51">
        <f t="shared" si="7"/>
      </c>
    </row>
    <row r="113" spans="4:9" ht="15">
      <c r="D113" s="62">
        <v>39066</v>
      </c>
      <c r="F113" s="50">
        <f t="shared" si="4"/>
      </c>
      <c r="G113" s="50">
        <f t="shared" si="5"/>
      </c>
      <c r="H113" s="63">
        <f t="shared" si="6"/>
      </c>
      <c r="I113" s="51">
        <f t="shared" si="7"/>
      </c>
    </row>
    <row r="114" spans="4:9" ht="15">
      <c r="D114" s="62">
        <v>39067</v>
      </c>
      <c r="F114" s="50">
        <f t="shared" si="4"/>
      </c>
      <c r="G114" s="50">
        <f t="shared" si="5"/>
      </c>
      <c r="H114" s="63">
        <f t="shared" si="6"/>
      </c>
      <c r="I114" s="51">
        <f t="shared" si="7"/>
      </c>
    </row>
    <row r="115" spans="4:9" ht="15">
      <c r="D115" s="62">
        <v>39068</v>
      </c>
      <c r="F115" s="50">
        <f t="shared" si="4"/>
      </c>
      <c r="G115" s="50">
        <f t="shared" si="5"/>
      </c>
      <c r="H115" s="63">
        <f t="shared" si="6"/>
      </c>
      <c r="I115" s="51">
        <f t="shared" si="7"/>
      </c>
    </row>
    <row r="116" spans="4:9" ht="15">
      <c r="D116" s="62">
        <v>39069</v>
      </c>
      <c r="F116" s="50">
        <f t="shared" si="4"/>
      </c>
      <c r="G116" s="50">
        <f t="shared" si="5"/>
      </c>
      <c r="H116" s="63">
        <f t="shared" si="6"/>
      </c>
      <c r="I116" s="51">
        <f t="shared" si="7"/>
      </c>
    </row>
    <row r="117" spans="4:9" ht="15">
      <c r="D117" s="62">
        <v>39070</v>
      </c>
      <c r="F117" s="50">
        <f t="shared" si="4"/>
      </c>
      <c r="G117" s="50">
        <f t="shared" si="5"/>
      </c>
      <c r="H117" s="63">
        <f t="shared" si="6"/>
      </c>
      <c r="I117" s="51">
        <f t="shared" si="7"/>
      </c>
    </row>
    <row r="118" spans="4:9" ht="15">
      <c r="D118" s="62">
        <v>39071</v>
      </c>
      <c r="F118" s="50">
        <f t="shared" si="4"/>
      </c>
      <c r="G118" s="50">
        <f t="shared" si="5"/>
      </c>
      <c r="H118" s="63">
        <f t="shared" si="6"/>
      </c>
      <c r="I118" s="51">
        <f t="shared" si="7"/>
      </c>
    </row>
    <row r="119" spans="4:9" ht="15">
      <c r="D119" s="62">
        <v>39072</v>
      </c>
      <c r="F119" s="50">
        <f t="shared" si="4"/>
      </c>
      <c r="G119" s="50">
        <f t="shared" si="5"/>
      </c>
      <c r="H119" s="63">
        <f t="shared" si="6"/>
      </c>
      <c r="I119" s="51">
        <f t="shared" si="7"/>
      </c>
    </row>
    <row r="120" spans="4:9" ht="15">
      <c r="D120" s="62">
        <v>39073</v>
      </c>
      <c r="F120" s="50">
        <f t="shared" si="4"/>
      </c>
      <c r="G120" s="50">
        <f t="shared" si="5"/>
      </c>
      <c r="H120" s="63">
        <f t="shared" si="6"/>
      </c>
      <c r="I120" s="51">
        <f t="shared" si="7"/>
      </c>
    </row>
    <row r="121" spans="4:9" ht="15">
      <c r="D121" s="62">
        <v>39074</v>
      </c>
      <c r="F121" s="50">
        <f t="shared" si="4"/>
      </c>
      <c r="G121" s="50">
        <f t="shared" si="5"/>
      </c>
      <c r="H121" s="63">
        <f t="shared" si="6"/>
      </c>
      <c r="I121" s="51">
        <f t="shared" si="7"/>
      </c>
    </row>
    <row r="122" spans="4:9" ht="15">
      <c r="D122" s="62">
        <v>39075</v>
      </c>
      <c r="F122" s="50">
        <f t="shared" si="4"/>
      </c>
      <c r="G122" s="50">
        <f t="shared" si="5"/>
      </c>
      <c r="H122" s="63">
        <f t="shared" si="6"/>
      </c>
      <c r="I122" s="51">
        <f t="shared" si="7"/>
      </c>
    </row>
    <row r="123" spans="4:9" ht="15">
      <c r="D123" s="62">
        <v>39076</v>
      </c>
      <c r="F123" s="50">
        <f t="shared" si="4"/>
      </c>
      <c r="G123" s="50">
        <f t="shared" si="5"/>
      </c>
      <c r="H123" s="63">
        <f t="shared" si="6"/>
      </c>
      <c r="I123" s="51">
        <f t="shared" si="7"/>
      </c>
    </row>
    <row r="124" spans="4:9" ht="15">
      <c r="D124" s="62">
        <v>39077</v>
      </c>
      <c r="F124" s="50">
        <f t="shared" si="4"/>
      </c>
      <c r="G124" s="50">
        <f t="shared" si="5"/>
      </c>
      <c r="H124" s="63">
        <f t="shared" si="6"/>
      </c>
      <c r="I124" s="51">
        <f t="shared" si="7"/>
      </c>
    </row>
    <row r="125" spans="4:9" ht="15">
      <c r="D125" s="62">
        <v>39078</v>
      </c>
      <c r="F125" s="50">
        <f t="shared" si="4"/>
      </c>
      <c r="G125" s="50">
        <f t="shared" si="5"/>
      </c>
      <c r="H125" s="63">
        <f t="shared" si="6"/>
      </c>
      <c r="I125" s="51">
        <f t="shared" si="7"/>
      </c>
    </row>
    <row r="126" spans="4:9" ht="15">
      <c r="D126" s="62">
        <v>39079</v>
      </c>
      <c r="F126" s="50">
        <f t="shared" si="4"/>
      </c>
      <c r="G126" s="50">
        <f t="shared" si="5"/>
      </c>
      <c r="H126" s="63">
        <f t="shared" si="6"/>
      </c>
      <c r="I126" s="51">
        <f t="shared" si="7"/>
      </c>
    </row>
    <row r="127" spans="4:9" ht="15">
      <c r="D127" s="62">
        <v>39080</v>
      </c>
      <c r="F127" s="50">
        <f t="shared" si="4"/>
      </c>
      <c r="G127" s="50">
        <f t="shared" si="5"/>
      </c>
      <c r="H127" s="63">
        <f t="shared" si="6"/>
      </c>
      <c r="I127" s="51">
        <f t="shared" si="7"/>
      </c>
    </row>
    <row r="128" spans="4:9" ht="15">
      <c r="D128" s="62">
        <v>39081</v>
      </c>
      <c r="F128" s="50">
        <f t="shared" si="4"/>
      </c>
      <c r="G128" s="50">
        <f t="shared" si="5"/>
      </c>
      <c r="H128" s="63">
        <f t="shared" si="6"/>
      </c>
      <c r="I128" s="51">
        <f t="shared" si="7"/>
      </c>
    </row>
    <row r="129" spans="4:9" ht="15">
      <c r="D129" s="62">
        <v>39082</v>
      </c>
      <c r="F129" s="50">
        <f t="shared" si="4"/>
      </c>
      <c r="G129" s="50">
        <f t="shared" si="5"/>
      </c>
      <c r="H129" s="63">
        <f t="shared" si="6"/>
      </c>
      <c r="I129" s="51">
        <f t="shared" si="7"/>
      </c>
    </row>
    <row r="130" spans="4:9" ht="15">
      <c r="D130" s="62">
        <v>39083</v>
      </c>
      <c r="F130" s="50">
        <f t="shared" si="4"/>
      </c>
      <c r="G130" s="50">
        <f t="shared" si="5"/>
      </c>
      <c r="H130" s="63">
        <f t="shared" si="6"/>
      </c>
      <c r="I130" s="51">
        <f t="shared" si="7"/>
      </c>
    </row>
    <row r="131" spans="4:9" ht="15">
      <c r="D131" s="62">
        <v>39084</v>
      </c>
      <c r="F131" s="50">
        <f t="shared" si="4"/>
      </c>
      <c r="G131" s="50">
        <f t="shared" si="5"/>
      </c>
      <c r="H131" s="63">
        <f t="shared" si="6"/>
      </c>
      <c r="I131" s="51">
        <f t="shared" si="7"/>
      </c>
    </row>
    <row r="132" spans="4:9" ht="15">
      <c r="D132" s="62">
        <v>39085</v>
      </c>
      <c r="F132" s="50">
        <f aca="true" t="shared" si="8" ref="F132:F177">IF(E132="","",LN(E132/E131))</f>
      </c>
      <c r="G132" s="50">
        <f aca="true" t="shared" si="9" ref="G132:G177">IF(E132="","",F132^2)</f>
      </c>
      <c r="H132" s="63">
        <f t="shared" si="6"/>
      </c>
      <c r="I132" s="51">
        <f t="shared" si="7"/>
      </c>
    </row>
    <row r="133" spans="4:9" ht="15">
      <c r="D133" s="62">
        <v>39086</v>
      </c>
      <c r="F133" s="50">
        <f t="shared" si="8"/>
      </c>
      <c r="G133" s="50">
        <f t="shared" si="9"/>
      </c>
      <c r="H133" s="63">
        <f aca="true" t="shared" si="10" ref="H133:H196">IF(E132="","",(1-0.95)*G132+0.95*H132)</f>
      </c>
      <c r="I133" s="51">
        <f aca="true" t="shared" si="11" ref="I133:I196">IF(E132="","",H133^0.5)</f>
      </c>
    </row>
    <row r="134" spans="4:9" ht="15">
      <c r="D134" s="62">
        <v>39087</v>
      </c>
      <c r="F134" s="50">
        <f t="shared" si="8"/>
      </c>
      <c r="G134" s="50">
        <f t="shared" si="9"/>
      </c>
      <c r="H134" s="63">
        <f t="shared" si="10"/>
      </c>
      <c r="I134" s="51">
        <f t="shared" si="11"/>
      </c>
    </row>
    <row r="135" spans="4:9" ht="15">
      <c r="D135" s="62">
        <v>39088</v>
      </c>
      <c r="F135" s="50">
        <f t="shared" si="8"/>
      </c>
      <c r="G135" s="50">
        <f t="shared" si="9"/>
      </c>
      <c r="H135" s="63">
        <f t="shared" si="10"/>
      </c>
      <c r="I135" s="51">
        <f t="shared" si="11"/>
      </c>
    </row>
    <row r="136" spans="4:9" ht="15">
      <c r="D136" s="62">
        <v>39089</v>
      </c>
      <c r="F136" s="50">
        <f t="shared" si="8"/>
      </c>
      <c r="G136" s="50">
        <f t="shared" si="9"/>
      </c>
      <c r="H136" s="63">
        <f t="shared" si="10"/>
      </c>
      <c r="I136" s="51">
        <f t="shared" si="11"/>
      </c>
    </row>
    <row r="137" spans="4:9" ht="15">
      <c r="D137" s="62">
        <v>39090</v>
      </c>
      <c r="F137" s="50">
        <f t="shared" si="8"/>
      </c>
      <c r="G137" s="50">
        <f t="shared" si="9"/>
      </c>
      <c r="H137" s="63">
        <f t="shared" si="10"/>
      </c>
      <c r="I137" s="51">
        <f t="shared" si="11"/>
      </c>
    </row>
    <row r="138" spans="4:9" ht="15">
      <c r="D138" s="62">
        <v>39091</v>
      </c>
      <c r="F138" s="50">
        <f t="shared" si="8"/>
      </c>
      <c r="G138" s="50">
        <f t="shared" si="9"/>
      </c>
      <c r="H138" s="63">
        <f t="shared" si="10"/>
      </c>
      <c r="I138" s="51">
        <f t="shared" si="11"/>
      </c>
    </row>
    <row r="139" spans="4:9" ht="15">
      <c r="D139" s="62">
        <v>39092</v>
      </c>
      <c r="F139" s="50">
        <f t="shared" si="8"/>
      </c>
      <c r="G139" s="50">
        <f t="shared" si="9"/>
      </c>
      <c r="H139" s="63">
        <f t="shared" si="10"/>
      </c>
      <c r="I139" s="51">
        <f t="shared" si="11"/>
      </c>
    </row>
    <row r="140" spans="4:9" ht="15">
      <c r="D140" s="62">
        <v>39093</v>
      </c>
      <c r="F140" s="50">
        <f t="shared" si="8"/>
      </c>
      <c r="G140" s="50">
        <f t="shared" si="9"/>
      </c>
      <c r="H140" s="63">
        <f t="shared" si="10"/>
      </c>
      <c r="I140" s="51">
        <f t="shared" si="11"/>
      </c>
    </row>
    <row r="141" spans="4:9" ht="15">
      <c r="D141" s="62">
        <v>39094</v>
      </c>
      <c r="F141" s="50">
        <f t="shared" si="8"/>
      </c>
      <c r="G141" s="50">
        <f t="shared" si="9"/>
      </c>
      <c r="H141" s="63">
        <f t="shared" si="10"/>
      </c>
      <c r="I141" s="51">
        <f t="shared" si="11"/>
      </c>
    </row>
    <row r="142" spans="4:9" ht="15">
      <c r="D142" s="62">
        <v>39095</v>
      </c>
      <c r="F142" s="50">
        <f t="shared" si="8"/>
      </c>
      <c r="G142" s="50">
        <f t="shared" si="9"/>
      </c>
      <c r="H142" s="63">
        <f t="shared" si="10"/>
      </c>
      <c r="I142" s="51">
        <f t="shared" si="11"/>
      </c>
    </row>
    <row r="143" spans="4:9" ht="15">
      <c r="D143" s="62">
        <v>39096</v>
      </c>
      <c r="F143" s="50">
        <f t="shared" si="8"/>
      </c>
      <c r="G143" s="50">
        <f t="shared" si="9"/>
      </c>
      <c r="H143" s="63">
        <f t="shared" si="10"/>
      </c>
      <c r="I143" s="51">
        <f t="shared" si="11"/>
      </c>
    </row>
    <row r="144" spans="4:9" ht="15">
      <c r="D144" s="62">
        <v>39097</v>
      </c>
      <c r="F144" s="50">
        <f t="shared" si="8"/>
      </c>
      <c r="G144" s="50">
        <f t="shared" si="9"/>
      </c>
      <c r="H144" s="63">
        <f t="shared" si="10"/>
      </c>
      <c r="I144" s="51">
        <f t="shared" si="11"/>
      </c>
    </row>
    <row r="145" spans="4:9" ht="15">
      <c r="D145" s="62">
        <v>39098</v>
      </c>
      <c r="F145" s="50">
        <f t="shared" si="8"/>
      </c>
      <c r="G145" s="50">
        <f t="shared" si="9"/>
      </c>
      <c r="H145" s="63">
        <f t="shared" si="10"/>
      </c>
      <c r="I145" s="51">
        <f t="shared" si="11"/>
      </c>
    </row>
    <row r="146" spans="4:9" ht="15">
      <c r="D146" s="62">
        <v>39099</v>
      </c>
      <c r="F146" s="50">
        <f t="shared" si="8"/>
      </c>
      <c r="G146" s="50">
        <f t="shared" si="9"/>
      </c>
      <c r="H146" s="63">
        <f t="shared" si="10"/>
      </c>
      <c r="I146" s="51">
        <f t="shared" si="11"/>
      </c>
    </row>
    <row r="147" spans="4:9" ht="15">
      <c r="D147" s="62">
        <v>39100</v>
      </c>
      <c r="F147" s="50">
        <f t="shared" si="8"/>
      </c>
      <c r="G147" s="50">
        <f t="shared" si="9"/>
      </c>
      <c r="H147" s="63">
        <f t="shared" si="10"/>
      </c>
      <c r="I147" s="51">
        <f t="shared" si="11"/>
      </c>
    </row>
    <row r="148" spans="4:9" ht="15">
      <c r="D148" s="62">
        <v>39101</v>
      </c>
      <c r="F148" s="50">
        <f t="shared" si="8"/>
      </c>
      <c r="G148" s="50">
        <f t="shared" si="9"/>
      </c>
      <c r="H148" s="63">
        <f t="shared" si="10"/>
      </c>
      <c r="I148" s="51">
        <f t="shared" si="11"/>
      </c>
    </row>
    <row r="149" spans="4:9" ht="15">
      <c r="D149" s="62">
        <v>39102</v>
      </c>
      <c r="F149" s="50">
        <f t="shared" si="8"/>
      </c>
      <c r="G149" s="50">
        <f t="shared" si="9"/>
      </c>
      <c r="H149" s="63">
        <f t="shared" si="10"/>
      </c>
      <c r="I149" s="51">
        <f t="shared" si="11"/>
      </c>
    </row>
    <row r="150" spans="4:9" ht="15">
      <c r="D150" s="62">
        <v>39103</v>
      </c>
      <c r="F150" s="50">
        <f t="shared" si="8"/>
      </c>
      <c r="G150" s="50">
        <f t="shared" si="9"/>
      </c>
      <c r="H150" s="63">
        <f t="shared" si="10"/>
      </c>
      <c r="I150" s="51">
        <f t="shared" si="11"/>
      </c>
    </row>
    <row r="151" spans="4:9" ht="15">
      <c r="D151" s="62">
        <v>39104</v>
      </c>
      <c r="F151" s="50">
        <f t="shared" si="8"/>
      </c>
      <c r="G151" s="50">
        <f t="shared" si="9"/>
      </c>
      <c r="H151" s="63">
        <f t="shared" si="10"/>
      </c>
      <c r="I151" s="51">
        <f t="shared" si="11"/>
      </c>
    </row>
    <row r="152" spans="4:9" ht="15">
      <c r="D152" s="62">
        <v>39105</v>
      </c>
      <c r="F152" s="50">
        <f t="shared" si="8"/>
      </c>
      <c r="G152" s="50">
        <f t="shared" si="9"/>
      </c>
      <c r="H152" s="63">
        <f t="shared" si="10"/>
      </c>
      <c r="I152" s="51">
        <f t="shared" si="11"/>
      </c>
    </row>
    <row r="153" spans="4:9" ht="15">
      <c r="D153" s="62">
        <v>39106</v>
      </c>
      <c r="F153" s="50">
        <f t="shared" si="8"/>
      </c>
      <c r="G153" s="50">
        <f t="shared" si="9"/>
      </c>
      <c r="H153" s="63">
        <f t="shared" si="10"/>
      </c>
      <c r="I153" s="51">
        <f t="shared" si="11"/>
      </c>
    </row>
    <row r="154" spans="4:9" ht="15">
      <c r="D154" s="62">
        <v>39107</v>
      </c>
      <c r="F154" s="50">
        <f t="shared" si="8"/>
      </c>
      <c r="G154" s="50">
        <f t="shared" si="9"/>
      </c>
      <c r="H154" s="63">
        <f t="shared" si="10"/>
      </c>
      <c r="I154" s="51">
        <f t="shared" si="11"/>
      </c>
    </row>
    <row r="155" spans="4:9" ht="15">
      <c r="D155" s="62">
        <v>39108</v>
      </c>
      <c r="F155" s="50">
        <f t="shared" si="8"/>
      </c>
      <c r="G155" s="50">
        <f t="shared" si="9"/>
      </c>
      <c r="H155" s="63">
        <f t="shared" si="10"/>
      </c>
      <c r="I155" s="51">
        <f t="shared" si="11"/>
      </c>
    </row>
    <row r="156" spans="4:9" ht="15">
      <c r="D156" s="62">
        <v>39109</v>
      </c>
      <c r="F156" s="50">
        <f t="shared" si="8"/>
      </c>
      <c r="G156" s="50">
        <f t="shared" si="9"/>
      </c>
      <c r="H156" s="63">
        <f t="shared" si="10"/>
      </c>
      <c r="I156" s="51">
        <f t="shared" si="11"/>
      </c>
    </row>
    <row r="157" spans="4:9" ht="15">
      <c r="D157" s="62">
        <v>39110</v>
      </c>
      <c r="F157" s="50">
        <f t="shared" si="8"/>
      </c>
      <c r="G157" s="50">
        <f t="shared" si="9"/>
      </c>
      <c r="H157" s="63">
        <f t="shared" si="10"/>
      </c>
      <c r="I157" s="51">
        <f t="shared" si="11"/>
      </c>
    </row>
    <row r="158" spans="4:9" ht="15">
      <c r="D158" s="62">
        <v>39111</v>
      </c>
      <c r="F158" s="50">
        <f t="shared" si="8"/>
      </c>
      <c r="G158" s="50">
        <f t="shared" si="9"/>
      </c>
      <c r="H158" s="63">
        <f t="shared" si="10"/>
      </c>
      <c r="I158" s="51">
        <f t="shared" si="11"/>
      </c>
    </row>
    <row r="159" spans="4:9" ht="15">
      <c r="D159" s="62">
        <v>39112</v>
      </c>
      <c r="F159" s="50">
        <f t="shared" si="8"/>
      </c>
      <c r="G159" s="50">
        <f t="shared" si="9"/>
      </c>
      <c r="H159" s="63">
        <f t="shared" si="10"/>
      </c>
      <c r="I159" s="51">
        <f t="shared" si="11"/>
      </c>
    </row>
    <row r="160" spans="4:9" ht="15">
      <c r="D160" s="62">
        <v>39113</v>
      </c>
      <c r="F160" s="50">
        <f t="shared" si="8"/>
      </c>
      <c r="G160" s="50">
        <f t="shared" si="9"/>
      </c>
      <c r="H160" s="63">
        <f t="shared" si="10"/>
      </c>
      <c r="I160" s="51">
        <f t="shared" si="11"/>
      </c>
    </row>
    <row r="161" spans="4:9" ht="15">
      <c r="D161" s="62">
        <v>39114</v>
      </c>
      <c r="F161" s="50">
        <f t="shared" si="8"/>
      </c>
      <c r="G161" s="50">
        <f t="shared" si="9"/>
      </c>
      <c r="H161" s="63">
        <f t="shared" si="10"/>
      </c>
      <c r="I161" s="51">
        <f t="shared" si="11"/>
      </c>
    </row>
    <row r="162" spans="4:9" ht="15">
      <c r="D162" s="62">
        <v>39115</v>
      </c>
      <c r="F162" s="50">
        <f t="shared" si="8"/>
      </c>
      <c r="G162" s="50">
        <f t="shared" si="9"/>
      </c>
      <c r="H162" s="63">
        <f t="shared" si="10"/>
      </c>
      <c r="I162" s="51">
        <f t="shared" si="11"/>
      </c>
    </row>
    <row r="163" spans="4:9" ht="15">
      <c r="D163" s="62">
        <v>39116</v>
      </c>
      <c r="F163" s="50">
        <f t="shared" si="8"/>
      </c>
      <c r="G163" s="50">
        <f t="shared" si="9"/>
      </c>
      <c r="H163" s="63">
        <f t="shared" si="10"/>
      </c>
      <c r="I163" s="51">
        <f t="shared" si="11"/>
      </c>
    </row>
    <row r="164" spans="4:9" ht="15">
      <c r="D164" s="62">
        <v>39117</v>
      </c>
      <c r="F164" s="50">
        <f t="shared" si="8"/>
      </c>
      <c r="G164" s="50">
        <f t="shared" si="9"/>
      </c>
      <c r="H164" s="63">
        <f t="shared" si="10"/>
      </c>
      <c r="I164" s="51">
        <f t="shared" si="11"/>
      </c>
    </row>
    <row r="165" spans="4:9" ht="15">
      <c r="D165" s="62">
        <v>39118</v>
      </c>
      <c r="F165" s="50">
        <f t="shared" si="8"/>
      </c>
      <c r="G165" s="50">
        <f t="shared" si="9"/>
      </c>
      <c r="H165" s="63">
        <f t="shared" si="10"/>
      </c>
      <c r="I165" s="51">
        <f t="shared" si="11"/>
      </c>
    </row>
    <row r="166" spans="4:9" ht="15">
      <c r="D166" s="62">
        <v>39119</v>
      </c>
      <c r="F166" s="50">
        <f t="shared" si="8"/>
      </c>
      <c r="G166" s="50">
        <f t="shared" si="9"/>
      </c>
      <c r="H166" s="63">
        <f t="shared" si="10"/>
      </c>
      <c r="I166" s="51">
        <f t="shared" si="11"/>
      </c>
    </row>
    <row r="167" spans="4:9" ht="15">
      <c r="D167" s="62">
        <v>39120</v>
      </c>
      <c r="F167" s="50">
        <f t="shared" si="8"/>
      </c>
      <c r="G167" s="50">
        <f t="shared" si="9"/>
      </c>
      <c r="H167" s="63">
        <f t="shared" si="10"/>
      </c>
      <c r="I167" s="51">
        <f t="shared" si="11"/>
      </c>
    </row>
    <row r="168" spans="4:9" ht="15">
      <c r="D168" s="62">
        <v>39121</v>
      </c>
      <c r="F168" s="50">
        <f t="shared" si="8"/>
      </c>
      <c r="G168" s="50">
        <f t="shared" si="9"/>
      </c>
      <c r="H168" s="63">
        <f t="shared" si="10"/>
      </c>
      <c r="I168" s="51">
        <f t="shared" si="11"/>
      </c>
    </row>
    <row r="169" spans="4:9" ht="15">
      <c r="D169" s="62">
        <v>39122</v>
      </c>
      <c r="F169" s="50">
        <f t="shared" si="8"/>
      </c>
      <c r="G169" s="50">
        <f t="shared" si="9"/>
      </c>
      <c r="H169" s="63">
        <f t="shared" si="10"/>
      </c>
      <c r="I169" s="51">
        <f t="shared" si="11"/>
      </c>
    </row>
    <row r="170" spans="4:9" ht="15">
      <c r="D170" s="62">
        <v>39123</v>
      </c>
      <c r="F170" s="50">
        <f t="shared" si="8"/>
      </c>
      <c r="G170" s="50">
        <f t="shared" si="9"/>
      </c>
      <c r="H170" s="63">
        <f t="shared" si="10"/>
      </c>
      <c r="I170" s="51">
        <f t="shared" si="11"/>
      </c>
    </row>
    <row r="171" spans="4:9" ht="15">
      <c r="D171" s="62">
        <v>39124</v>
      </c>
      <c r="F171" s="50">
        <f t="shared" si="8"/>
      </c>
      <c r="G171" s="50">
        <f t="shared" si="9"/>
      </c>
      <c r="H171" s="63">
        <f t="shared" si="10"/>
      </c>
      <c r="I171" s="51">
        <f t="shared" si="11"/>
      </c>
    </row>
    <row r="172" spans="4:9" ht="15">
      <c r="D172" s="62">
        <v>39125</v>
      </c>
      <c r="F172" s="50">
        <f t="shared" si="8"/>
      </c>
      <c r="G172" s="50">
        <f t="shared" si="9"/>
      </c>
      <c r="H172" s="63">
        <f t="shared" si="10"/>
      </c>
      <c r="I172" s="51">
        <f t="shared" si="11"/>
      </c>
    </row>
    <row r="173" spans="4:9" ht="15">
      <c r="D173" s="62">
        <v>39126</v>
      </c>
      <c r="F173" s="50">
        <f t="shared" si="8"/>
      </c>
      <c r="G173" s="50">
        <f t="shared" si="9"/>
      </c>
      <c r="H173" s="63">
        <f t="shared" si="10"/>
      </c>
      <c r="I173" s="51">
        <f t="shared" si="11"/>
      </c>
    </row>
    <row r="174" spans="4:9" ht="15">
      <c r="D174" s="62">
        <v>39127</v>
      </c>
      <c r="F174" s="50">
        <f t="shared" si="8"/>
      </c>
      <c r="G174" s="50">
        <f t="shared" si="9"/>
      </c>
      <c r="H174" s="63">
        <f t="shared" si="10"/>
      </c>
      <c r="I174" s="51">
        <f t="shared" si="11"/>
      </c>
    </row>
    <row r="175" spans="4:9" ht="15">
      <c r="D175" s="62">
        <v>39128</v>
      </c>
      <c r="F175" s="50">
        <f t="shared" si="8"/>
      </c>
      <c r="G175" s="50">
        <f t="shared" si="9"/>
      </c>
      <c r="H175" s="63">
        <f t="shared" si="10"/>
      </c>
      <c r="I175" s="51">
        <f t="shared" si="11"/>
      </c>
    </row>
    <row r="176" spans="4:9" ht="15">
      <c r="D176" s="62">
        <v>39129</v>
      </c>
      <c r="F176" s="50">
        <f t="shared" si="8"/>
      </c>
      <c r="G176" s="50">
        <f t="shared" si="9"/>
      </c>
      <c r="H176" s="63">
        <f t="shared" si="10"/>
      </c>
      <c r="I176" s="51">
        <f t="shared" si="11"/>
      </c>
    </row>
    <row r="177" spans="4:9" ht="15">
      <c r="D177" s="62">
        <v>39130</v>
      </c>
      <c r="F177" s="50">
        <f t="shared" si="8"/>
      </c>
      <c r="G177" s="50">
        <f t="shared" si="9"/>
      </c>
      <c r="H177" s="63">
        <f t="shared" si="10"/>
      </c>
      <c r="I177" s="51">
        <f t="shared" si="11"/>
      </c>
    </row>
    <row r="178" spans="4:9" ht="15">
      <c r="D178" s="62">
        <v>39131</v>
      </c>
      <c r="F178" s="46">
        <f>IF(E178="","",LN(E178/E177))</f>
      </c>
      <c r="G178" s="46">
        <f>IF(E178="","",F178^2)</f>
      </c>
      <c r="H178" s="63">
        <f t="shared" si="10"/>
      </c>
      <c r="I178" s="51">
        <f t="shared" si="11"/>
      </c>
    </row>
    <row r="179" spans="4:9" ht="15">
      <c r="D179" s="62">
        <v>39132</v>
      </c>
      <c r="F179" s="46">
        <f>IF(E179="","",LN(E179/E178))</f>
      </c>
      <c r="G179" s="46">
        <f>IF(E179="","",F179^2)</f>
      </c>
      <c r="H179" s="63">
        <f t="shared" si="10"/>
      </c>
      <c r="I179" s="51">
        <f t="shared" si="11"/>
      </c>
    </row>
    <row r="180" spans="4:9" ht="15">
      <c r="D180" s="62">
        <v>39133</v>
      </c>
      <c r="F180" s="46">
        <f>IF(E180="","",LN(E180/E179))</f>
      </c>
      <c r="G180" s="46">
        <f>IF(E180="","",F180^2)</f>
      </c>
      <c r="H180" s="63">
        <f t="shared" si="10"/>
      </c>
      <c r="I180" s="51">
        <f t="shared" si="11"/>
      </c>
    </row>
    <row r="181" spans="4:9" ht="15">
      <c r="D181" s="62">
        <v>39134</v>
      </c>
      <c r="F181" s="46">
        <f>IF(E181="","",LN(E181/E180))</f>
      </c>
      <c r="G181" s="46">
        <f>IF(E181="","",F181^2)</f>
      </c>
      <c r="H181" s="63">
        <f t="shared" si="10"/>
      </c>
      <c r="I181" s="51">
        <f t="shared" si="11"/>
      </c>
    </row>
    <row r="182" spans="4:9" ht="15">
      <c r="D182" s="62">
        <v>39135</v>
      </c>
      <c r="F182" s="46">
        <f>IF(E182="","",LN(E182/E181))</f>
      </c>
      <c r="G182" s="46">
        <f>IF(E182="","",F182^2)</f>
      </c>
      <c r="H182" s="63">
        <f t="shared" si="10"/>
      </c>
      <c r="I182" s="51">
        <f t="shared" si="11"/>
      </c>
    </row>
    <row r="183" spans="4:9" ht="15">
      <c r="D183" s="62">
        <v>39136</v>
      </c>
      <c r="F183" s="46">
        <f>IF(E183="","",LN(E183/E182))</f>
      </c>
      <c r="G183" s="46">
        <f>IF(E183="","",F183^2)</f>
      </c>
      <c r="H183" s="63">
        <f t="shared" si="10"/>
      </c>
      <c r="I183" s="51">
        <f t="shared" si="11"/>
      </c>
    </row>
    <row r="184" spans="4:9" ht="15">
      <c r="D184" s="62">
        <v>39137</v>
      </c>
      <c r="F184" s="46">
        <f>IF(E184="","",LN(E184/E183))</f>
      </c>
      <c r="G184" s="46">
        <f>IF(E184="","",F184^2)</f>
      </c>
      <c r="H184" s="63">
        <f t="shared" si="10"/>
      </c>
      <c r="I184" s="51">
        <f t="shared" si="11"/>
      </c>
    </row>
    <row r="185" spans="4:9" ht="15">
      <c r="D185" s="62">
        <v>39138</v>
      </c>
      <c r="F185" s="46">
        <f>IF(E185="","",LN(E185/E184))</f>
      </c>
      <c r="G185" s="46">
        <f>IF(E185="","",F185^2)</f>
      </c>
      <c r="H185" s="63">
        <f t="shared" si="10"/>
      </c>
      <c r="I185" s="51">
        <f t="shared" si="11"/>
      </c>
    </row>
    <row r="186" spans="4:9" ht="15">
      <c r="D186" s="62">
        <v>39139</v>
      </c>
      <c r="F186" s="46">
        <f>IF(E186="","",LN(E186/E185))</f>
      </c>
      <c r="G186" s="46">
        <f>IF(E186="","",F186^2)</f>
      </c>
      <c r="H186" s="63">
        <f t="shared" si="10"/>
      </c>
      <c r="I186" s="51">
        <f t="shared" si="11"/>
      </c>
    </row>
    <row r="187" spans="4:9" ht="15">
      <c r="D187" s="62">
        <v>39140</v>
      </c>
      <c r="F187" s="46">
        <f>IF(E187="","",LN(E187/E186))</f>
      </c>
      <c r="G187" s="46">
        <f>IF(E187="","",F187^2)</f>
      </c>
      <c r="H187" s="63">
        <f t="shared" si="10"/>
      </c>
      <c r="I187" s="51">
        <f t="shared" si="11"/>
      </c>
    </row>
    <row r="188" spans="4:9" ht="15">
      <c r="D188" s="62">
        <v>39141</v>
      </c>
      <c r="F188" s="46">
        <f>IF(E188="","",LN(E188/E187))</f>
      </c>
      <c r="G188" s="46">
        <f>IF(E188="","",F188^2)</f>
      </c>
      <c r="H188" s="63">
        <f t="shared" si="10"/>
      </c>
      <c r="I188" s="51">
        <f t="shared" si="11"/>
      </c>
    </row>
    <row r="189" spans="4:9" ht="15">
      <c r="D189" s="62">
        <v>39142</v>
      </c>
      <c r="F189" s="46">
        <f>IF(E189="","",LN(E189/E188))</f>
      </c>
      <c r="G189" s="46">
        <f>IF(E189="","",F189^2)</f>
      </c>
      <c r="H189" s="63">
        <f t="shared" si="10"/>
      </c>
      <c r="I189" s="51">
        <f t="shared" si="11"/>
      </c>
    </row>
    <row r="190" spans="4:9" ht="15">
      <c r="D190" s="62">
        <v>39143</v>
      </c>
      <c r="F190" s="46">
        <f>IF(E190="","",LN(E190/E189))</f>
      </c>
      <c r="G190" s="46">
        <f>IF(E190="","",F190^2)</f>
      </c>
      <c r="H190" s="63">
        <f t="shared" si="10"/>
      </c>
      <c r="I190" s="51">
        <f t="shared" si="11"/>
      </c>
    </row>
    <row r="191" spans="4:9" ht="15">
      <c r="D191" s="62">
        <v>39144</v>
      </c>
      <c r="F191" s="46">
        <f>IF(E191="","",LN(E191/E190))</f>
      </c>
      <c r="G191" s="46">
        <f>IF(E191="","",F191^2)</f>
      </c>
      <c r="H191" s="63">
        <f t="shared" si="10"/>
      </c>
      <c r="I191" s="51">
        <f t="shared" si="11"/>
      </c>
    </row>
    <row r="192" spans="4:9" ht="15">
      <c r="D192" s="62">
        <v>39145</v>
      </c>
      <c r="F192" s="46">
        <f>IF(E192="","",LN(E192/E191))</f>
      </c>
      <c r="G192" s="46">
        <f>IF(E192="","",F192^2)</f>
      </c>
      <c r="H192" s="63">
        <f t="shared" si="10"/>
      </c>
      <c r="I192" s="51">
        <f t="shared" si="11"/>
      </c>
    </row>
    <row r="193" spans="4:9" ht="15">
      <c r="D193" s="62">
        <v>39146</v>
      </c>
      <c r="F193" s="46">
        <f>IF(E193="","",LN(E193/E192))</f>
      </c>
      <c r="G193" s="46">
        <f>IF(E193="","",F193^2)</f>
      </c>
      <c r="H193" s="63">
        <f t="shared" si="10"/>
      </c>
      <c r="I193" s="51">
        <f t="shared" si="11"/>
      </c>
    </row>
    <row r="194" spans="4:9" ht="15">
      <c r="D194" s="62">
        <v>39147</v>
      </c>
      <c r="F194" s="46">
        <f>IF(E194="","",LN(E194/E193))</f>
      </c>
      <c r="G194" s="46">
        <f>IF(E194="","",F194^2)</f>
      </c>
      <c r="H194" s="63">
        <f t="shared" si="10"/>
      </c>
      <c r="I194" s="51">
        <f t="shared" si="11"/>
      </c>
    </row>
    <row r="195" spans="4:9" ht="15">
      <c r="D195" s="62">
        <v>39148</v>
      </c>
      <c r="F195" s="46">
        <f>IF(E195="","",LN(E195/E194))</f>
      </c>
      <c r="G195" s="46">
        <f>IF(E195="","",F195^2)</f>
      </c>
      <c r="H195" s="63">
        <f t="shared" si="10"/>
      </c>
      <c r="I195" s="51">
        <f t="shared" si="11"/>
      </c>
    </row>
    <row r="196" spans="4:9" ht="15">
      <c r="D196" s="62">
        <v>39149</v>
      </c>
      <c r="F196" s="46">
        <f aca="true" t="shared" si="12" ref="F196:F259">IF(E196="","",LN(E196/E195))</f>
      </c>
      <c r="G196" s="46">
        <f aca="true" t="shared" si="13" ref="G196:G259">IF(E196="","",F196^2)</f>
      </c>
      <c r="H196" s="63">
        <f t="shared" si="10"/>
      </c>
      <c r="I196" s="51">
        <f t="shared" si="11"/>
      </c>
    </row>
    <row r="197" spans="4:9" ht="15">
      <c r="D197" s="62">
        <v>39150</v>
      </c>
      <c r="F197" s="46">
        <f t="shared" si="12"/>
      </c>
      <c r="G197" s="46">
        <f t="shared" si="13"/>
      </c>
      <c r="H197" s="63">
        <f aca="true" t="shared" si="14" ref="H197:H260">IF(E196="","",(1-0.95)*G196+0.95*H196)</f>
      </c>
      <c r="I197" s="51">
        <f aca="true" t="shared" si="15" ref="I197:I260">IF(E196="","",H197^0.5)</f>
      </c>
    </row>
    <row r="198" spans="4:9" ht="15">
      <c r="D198" s="62">
        <v>39151</v>
      </c>
      <c r="F198" s="46">
        <f t="shared" si="12"/>
      </c>
      <c r="G198" s="46">
        <f t="shared" si="13"/>
      </c>
      <c r="H198" s="63">
        <f t="shared" si="14"/>
      </c>
      <c r="I198" s="51">
        <f t="shared" si="15"/>
      </c>
    </row>
    <row r="199" spans="4:9" ht="15">
      <c r="D199" s="62">
        <v>39152</v>
      </c>
      <c r="F199" s="46">
        <f t="shared" si="12"/>
      </c>
      <c r="G199" s="46">
        <f t="shared" si="13"/>
      </c>
      <c r="H199" s="63">
        <f t="shared" si="14"/>
      </c>
      <c r="I199" s="51">
        <f t="shared" si="15"/>
      </c>
    </row>
    <row r="200" spans="4:9" ht="15">
      <c r="D200" s="62">
        <v>39153</v>
      </c>
      <c r="F200" s="46">
        <f t="shared" si="12"/>
      </c>
      <c r="G200" s="46">
        <f t="shared" si="13"/>
      </c>
      <c r="H200" s="63">
        <f t="shared" si="14"/>
      </c>
      <c r="I200" s="51">
        <f t="shared" si="15"/>
      </c>
    </row>
    <row r="201" spans="4:9" ht="15">
      <c r="D201" s="62">
        <v>39154</v>
      </c>
      <c r="F201" s="46">
        <f t="shared" si="12"/>
      </c>
      <c r="G201" s="46">
        <f t="shared" si="13"/>
      </c>
      <c r="H201" s="63">
        <f t="shared" si="14"/>
      </c>
      <c r="I201" s="51">
        <f t="shared" si="15"/>
      </c>
    </row>
    <row r="202" spans="4:9" ht="15">
      <c r="D202" s="62">
        <v>39155</v>
      </c>
      <c r="F202" s="46">
        <f t="shared" si="12"/>
      </c>
      <c r="G202" s="46">
        <f t="shared" si="13"/>
      </c>
      <c r="H202" s="63">
        <f t="shared" si="14"/>
      </c>
      <c r="I202" s="51">
        <f t="shared" si="15"/>
      </c>
    </row>
    <row r="203" spans="4:9" ht="15">
      <c r="D203" s="62">
        <v>39156</v>
      </c>
      <c r="F203" s="46">
        <f t="shared" si="12"/>
      </c>
      <c r="G203" s="46">
        <f t="shared" si="13"/>
      </c>
      <c r="H203" s="63">
        <f t="shared" si="14"/>
      </c>
      <c r="I203" s="51">
        <f t="shared" si="15"/>
      </c>
    </row>
    <row r="204" spans="4:9" ht="15">
      <c r="D204" s="62">
        <v>39157</v>
      </c>
      <c r="F204" s="46">
        <f t="shared" si="12"/>
      </c>
      <c r="G204" s="46">
        <f t="shared" si="13"/>
      </c>
      <c r="H204" s="63">
        <f t="shared" si="14"/>
      </c>
      <c r="I204" s="51">
        <f t="shared" si="15"/>
      </c>
    </row>
    <row r="205" spans="4:9" ht="15">
      <c r="D205" s="62">
        <v>39158</v>
      </c>
      <c r="F205" s="46">
        <f t="shared" si="12"/>
      </c>
      <c r="G205" s="46">
        <f t="shared" si="13"/>
      </c>
      <c r="H205" s="63">
        <f t="shared" si="14"/>
      </c>
      <c r="I205" s="51">
        <f t="shared" si="15"/>
      </c>
    </row>
    <row r="206" spans="4:9" ht="15">
      <c r="D206" s="62">
        <v>39159</v>
      </c>
      <c r="F206" s="46">
        <f t="shared" si="12"/>
      </c>
      <c r="G206" s="46">
        <f t="shared" si="13"/>
      </c>
      <c r="H206" s="63">
        <f t="shared" si="14"/>
      </c>
      <c r="I206" s="51">
        <f t="shared" si="15"/>
      </c>
    </row>
    <row r="207" spans="4:9" ht="15">
      <c r="D207" s="62">
        <v>39160</v>
      </c>
      <c r="F207" s="46">
        <f t="shared" si="12"/>
      </c>
      <c r="G207" s="46">
        <f t="shared" si="13"/>
      </c>
      <c r="H207" s="63">
        <f t="shared" si="14"/>
      </c>
      <c r="I207" s="51">
        <f t="shared" si="15"/>
      </c>
    </row>
    <row r="208" spans="4:9" ht="15">
      <c r="D208" s="62">
        <v>39161</v>
      </c>
      <c r="F208" s="46">
        <f t="shared" si="12"/>
      </c>
      <c r="G208" s="46">
        <f t="shared" si="13"/>
      </c>
      <c r="H208" s="63">
        <f t="shared" si="14"/>
      </c>
      <c r="I208" s="51">
        <f t="shared" si="15"/>
      </c>
    </row>
    <row r="209" spans="4:9" ht="15">
      <c r="D209" s="62">
        <v>39162</v>
      </c>
      <c r="F209" s="46">
        <f t="shared" si="12"/>
      </c>
      <c r="G209" s="46">
        <f t="shared" si="13"/>
      </c>
      <c r="H209" s="63">
        <f t="shared" si="14"/>
      </c>
      <c r="I209" s="51">
        <f t="shared" si="15"/>
      </c>
    </row>
    <row r="210" spans="4:9" ht="15">
      <c r="D210" s="62">
        <v>39163</v>
      </c>
      <c r="F210" s="46">
        <f t="shared" si="12"/>
      </c>
      <c r="G210" s="46">
        <f t="shared" si="13"/>
      </c>
      <c r="H210" s="63">
        <f t="shared" si="14"/>
      </c>
      <c r="I210" s="51">
        <f t="shared" si="15"/>
      </c>
    </row>
    <row r="211" spans="4:9" ht="15">
      <c r="D211" s="62">
        <v>39164</v>
      </c>
      <c r="F211" s="46">
        <f t="shared" si="12"/>
      </c>
      <c r="G211" s="46">
        <f t="shared" si="13"/>
      </c>
      <c r="H211" s="63">
        <f t="shared" si="14"/>
      </c>
      <c r="I211" s="51">
        <f t="shared" si="15"/>
      </c>
    </row>
    <row r="212" spans="4:9" ht="15">
      <c r="D212" s="62">
        <v>39165</v>
      </c>
      <c r="F212" s="46">
        <f t="shared" si="12"/>
      </c>
      <c r="G212" s="46">
        <f t="shared" si="13"/>
      </c>
      <c r="H212" s="63">
        <f t="shared" si="14"/>
      </c>
      <c r="I212" s="51">
        <f t="shared" si="15"/>
      </c>
    </row>
    <row r="213" spans="4:9" ht="15">
      <c r="D213" s="62">
        <v>39166</v>
      </c>
      <c r="F213" s="46">
        <f t="shared" si="12"/>
      </c>
      <c r="G213" s="46">
        <f t="shared" si="13"/>
      </c>
      <c r="H213" s="63">
        <f t="shared" si="14"/>
      </c>
      <c r="I213" s="51">
        <f t="shared" si="15"/>
      </c>
    </row>
    <row r="214" spans="4:9" ht="15">
      <c r="D214" s="62">
        <v>39167</v>
      </c>
      <c r="F214" s="46">
        <f t="shared" si="12"/>
      </c>
      <c r="G214" s="46">
        <f t="shared" si="13"/>
      </c>
      <c r="H214" s="63">
        <f t="shared" si="14"/>
      </c>
      <c r="I214" s="51">
        <f t="shared" si="15"/>
      </c>
    </row>
    <row r="215" spans="4:9" ht="15">
      <c r="D215" s="62">
        <v>39168</v>
      </c>
      <c r="F215" s="46">
        <f t="shared" si="12"/>
      </c>
      <c r="G215" s="46">
        <f t="shared" si="13"/>
      </c>
      <c r="H215" s="63">
        <f t="shared" si="14"/>
      </c>
      <c r="I215" s="51">
        <f t="shared" si="15"/>
      </c>
    </row>
    <row r="216" spans="4:9" ht="15">
      <c r="D216" s="62">
        <v>39169</v>
      </c>
      <c r="F216" s="46">
        <f t="shared" si="12"/>
      </c>
      <c r="G216" s="46">
        <f t="shared" si="13"/>
      </c>
      <c r="H216" s="63">
        <f t="shared" si="14"/>
      </c>
      <c r="I216" s="51">
        <f t="shared" si="15"/>
      </c>
    </row>
    <row r="217" spans="4:9" ht="15">
      <c r="D217" s="62">
        <v>39170</v>
      </c>
      <c r="F217" s="46">
        <f t="shared" si="12"/>
      </c>
      <c r="G217" s="46">
        <f t="shared" si="13"/>
      </c>
      <c r="H217" s="63">
        <f t="shared" si="14"/>
      </c>
      <c r="I217" s="51">
        <f t="shared" si="15"/>
      </c>
    </row>
    <row r="218" spans="4:9" ht="15">
      <c r="D218" s="62">
        <v>39171</v>
      </c>
      <c r="F218" s="46">
        <f t="shared" si="12"/>
      </c>
      <c r="G218" s="46">
        <f t="shared" si="13"/>
      </c>
      <c r="H218" s="63">
        <f t="shared" si="14"/>
      </c>
      <c r="I218" s="51">
        <f t="shared" si="15"/>
      </c>
    </row>
    <row r="219" spans="4:9" ht="15">
      <c r="D219" s="62">
        <v>39172</v>
      </c>
      <c r="F219" s="46">
        <f t="shared" si="12"/>
      </c>
      <c r="G219" s="46">
        <f t="shared" si="13"/>
      </c>
      <c r="H219" s="63">
        <f t="shared" si="14"/>
      </c>
      <c r="I219" s="51">
        <f t="shared" si="15"/>
      </c>
    </row>
    <row r="220" spans="4:9" ht="15">
      <c r="D220" s="62">
        <v>39173</v>
      </c>
      <c r="F220" s="46">
        <f t="shared" si="12"/>
      </c>
      <c r="G220" s="46">
        <f t="shared" si="13"/>
      </c>
      <c r="H220" s="63">
        <f t="shared" si="14"/>
      </c>
      <c r="I220" s="51">
        <f t="shared" si="15"/>
      </c>
    </row>
    <row r="221" spans="4:9" ht="15">
      <c r="D221" s="62">
        <v>39174</v>
      </c>
      <c r="F221" s="46">
        <f t="shared" si="12"/>
      </c>
      <c r="G221" s="46">
        <f t="shared" si="13"/>
      </c>
      <c r="H221" s="63">
        <f t="shared" si="14"/>
      </c>
      <c r="I221" s="51">
        <f t="shared" si="15"/>
      </c>
    </row>
    <row r="222" spans="4:9" ht="15">
      <c r="D222" s="62">
        <v>39175</v>
      </c>
      <c r="F222" s="46">
        <f t="shared" si="12"/>
      </c>
      <c r="G222" s="46">
        <f t="shared" si="13"/>
      </c>
      <c r="H222" s="63">
        <f t="shared" si="14"/>
      </c>
      <c r="I222" s="51">
        <f t="shared" si="15"/>
      </c>
    </row>
    <row r="223" spans="4:9" ht="15">
      <c r="D223" s="62">
        <v>39176</v>
      </c>
      <c r="F223" s="46">
        <f t="shared" si="12"/>
      </c>
      <c r="G223" s="46">
        <f t="shared" si="13"/>
      </c>
      <c r="H223" s="63">
        <f t="shared" si="14"/>
      </c>
      <c r="I223" s="51">
        <f t="shared" si="15"/>
      </c>
    </row>
    <row r="224" spans="4:9" ht="15">
      <c r="D224" s="62">
        <v>39177</v>
      </c>
      <c r="F224" s="46">
        <f t="shared" si="12"/>
      </c>
      <c r="G224" s="46">
        <f t="shared" si="13"/>
      </c>
      <c r="H224" s="63">
        <f t="shared" si="14"/>
      </c>
      <c r="I224" s="51">
        <f t="shared" si="15"/>
      </c>
    </row>
    <row r="225" spans="4:9" ht="15">
      <c r="D225" s="62">
        <v>39178</v>
      </c>
      <c r="F225" s="46">
        <f t="shared" si="12"/>
      </c>
      <c r="G225" s="46">
        <f t="shared" si="13"/>
      </c>
      <c r="H225" s="63">
        <f t="shared" si="14"/>
      </c>
      <c r="I225" s="51">
        <f t="shared" si="15"/>
      </c>
    </row>
    <row r="226" spans="4:9" ht="15">
      <c r="D226" s="62">
        <v>39179</v>
      </c>
      <c r="F226" s="46">
        <f t="shared" si="12"/>
      </c>
      <c r="G226" s="46">
        <f t="shared" si="13"/>
      </c>
      <c r="H226" s="63">
        <f t="shared" si="14"/>
      </c>
      <c r="I226" s="51">
        <f t="shared" si="15"/>
      </c>
    </row>
    <row r="227" spans="4:9" ht="15">
      <c r="D227" s="62">
        <v>39180</v>
      </c>
      <c r="F227" s="46">
        <f t="shared" si="12"/>
      </c>
      <c r="G227" s="46">
        <f t="shared" si="13"/>
      </c>
      <c r="H227" s="63">
        <f t="shared" si="14"/>
      </c>
      <c r="I227" s="51">
        <f t="shared" si="15"/>
      </c>
    </row>
    <row r="228" spans="4:9" ht="15">
      <c r="D228" s="62">
        <v>39181</v>
      </c>
      <c r="F228" s="46">
        <f t="shared" si="12"/>
      </c>
      <c r="G228" s="46">
        <f t="shared" si="13"/>
      </c>
      <c r="H228" s="63">
        <f t="shared" si="14"/>
      </c>
      <c r="I228" s="51">
        <f t="shared" si="15"/>
      </c>
    </row>
    <row r="229" spans="4:9" ht="15">
      <c r="D229" s="62">
        <v>39182</v>
      </c>
      <c r="F229" s="46">
        <f t="shared" si="12"/>
      </c>
      <c r="G229" s="46">
        <f t="shared" si="13"/>
      </c>
      <c r="H229" s="63">
        <f t="shared" si="14"/>
      </c>
      <c r="I229" s="51">
        <f t="shared" si="15"/>
      </c>
    </row>
    <row r="230" spans="4:9" ht="15">
      <c r="D230" s="62">
        <v>39183</v>
      </c>
      <c r="F230" s="46">
        <f t="shared" si="12"/>
      </c>
      <c r="G230" s="46">
        <f t="shared" si="13"/>
      </c>
      <c r="H230" s="63">
        <f t="shared" si="14"/>
      </c>
      <c r="I230" s="51">
        <f t="shared" si="15"/>
      </c>
    </row>
    <row r="231" spans="4:9" ht="15">
      <c r="D231" s="62">
        <v>39184</v>
      </c>
      <c r="F231" s="46">
        <f t="shared" si="12"/>
      </c>
      <c r="G231" s="46">
        <f t="shared" si="13"/>
      </c>
      <c r="H231" s="63">
        <f t="shared" si="14"/>
      </c>
      <c r="I231" s="51">
        <f t="shared" si="15"/>
      </c>
    </row>
    <row r="232" spans="4:9" ht="15">
      <c r="D232" s="62">
        <v>39185</v>
      </c>
      <c r="F232" s="46">
        <f t="shared" si="12"/>
      </c>
      <c r="G232" s="46">
        <f t="shared" si="13"/>
      </c>
      <c r="H232" s="63">
        <f t="shared" si="14"/>
      </c>
      <c r="I232" s="51">
        <f t="shared" si="15"/>
      </c>
    </row>
    <row r="233" spans="4:9" ht="15">
      <c r="D233" s="62">
        <v>39186</v>
      </c>
      <c r="F233" s="46">
        <f t="shared" si="12"/>
      </c>
      <c r="G233" s="46">
        <f t="shared" si="13"/>
      </c>
      <c r="H233" s="63">
        <f t="shared" si="14"/>
      </c>
      <c r="I233" s="51">
        <f t="shared" si="15"/>
      </c>
    </row>
    <row r="234" spans="4:9" ht="15">
      <c r="D234" s="62">
        <v>39187</v>
      </c>
      <c r="F234" s="46">
        <f t="shared" si="12"/>
      </c>
      <c r="G234" s="46">
        <f t="shared" si="13"/>
      </c>
      <c r="H234" s="63">
        <f t="shared" si="14"/>
      </c>
      <c r="I234" s="51">
        <f t="shared" si="15"/>
      </c>
    </row>
    <row r="235" spans="4:9" ht="15">
      <c r="D235" s="62">
        <v>39188</v>
      </c>
      <c r="F235" s="46">
        <f t="shared" si="12"/>
      </c>
      <c r="G235" s="46">
        <f t="shared" si="13"/>
      </c>
      <c r="H235" s="63">
        <f t="shared" si="14"/>
      </c>
      <c r="I235" s="51">
        <f t="shared" si="15"/>
      </c>
    </row>
    <row r="236" spans="4:9" ht="15">
      <c r="D236" s="62">
        <v>39189</v>
      </c>
      <c r="F236" s="46">
        <f t="shared" si="12"/>
      </c>
      <c r="G236" s="46">
        <f t="shared" si="13"/>
      </c>
      <c r="H236" s="63">
        <f t="shared" si="14"/>
      </c>
      <c r="I236" s="51">
        <f t="shared" si="15"/>
      </c>
    </row>
    <row r="237" spans="4:9" ht="15">
      <c r="D237" s="62">
        <v>39190</v>
      </c>
      <c r="F237" s="46">
        <f t="shared" si="12"/>
      </c>
      <c r="G237" s="46">
        <f t="shared" si="13"/>
      </c>
      <c r="H237" s="63">
        <f t="shared" si="14"/>
      </c>
      <c r="I237" s="51">
        <f t="shared" si="15"/>
      </c>
    </row>
    <row r="238" spans="4:9" ht="15">
      <c r="D238" s="62">
        <v>39191</v>
      </c>
      <c r="F238" s="46">
        <f t="shared" si="12"/>
      </c>
      <c r="G238" s="46">
        <f t="shared" si="13"/>
      </c>
      <c r="H238" s="63">
        <f t="shared" si="14"/>
      </c>
      <c r="I238" s="51">
        <f t="shared" si="15"/>
      </c>
    </row>
    <row r="239" spans="4:9" ht="15">
      <c r="D239" s="62">
        <v>39192</v>
      </c>
      <c r="F239" s="46">
        <f t="shared" si="12"/>
      </c>
      <c r="G239" s="46">
        <f t="shared" si="13"/>
      </c>
      <c r="H239" s="63">
        <f t="shared" si="14"/>
      </c>
      <c r="I239" s="51">
        <f t="shared" si="15"/>
      </c>
    </row>
    <row r="240" spans="4:9" ht="15">
      <c r="D240" s="62">
        <v>39193</v>
      </c>
      <c r="F240" s="46">
        <f t="shared" si="12"/>
      </c>
      <c r="G240" s="46">
        <f t="shared" si="13"/>
      </c>
      <c r="H240" s="63">
        <f t="shared" si="14"/>
      </c>
      <c r="I240" s="51">
        <f t="shared" si="15"/>
      </c>
    </row>
    <row r="241" spans="4:9" ht="15">
      <c r="D241" s="62">
        <v>39194</v>
      </c>
      <c r="F241" s="46">
        <f t="shared" si="12"/>
      </c>
      <c r="G241" s="46">
        <f t="shared" si="13"/>
      </c>
      <c r="H241" s="63">
        <f t="shared" si="14"/>
      </c>
      <c r="I241" s="51">
        <f t="shared" si="15"/>
      </c>
    </row>
    <row r="242" spans="4:9" ht="15">
      <c r="D242" s="62">
        <v>39195</v>
      </c>
      <c r="F242" s="46">
        <f t="shared" si="12"/>
      </c>
      <c r="G242" s="46">
        <f t="shared" si="13"/>
      </c>
      <c r="H242" s="63">
        <f t="shared" si="14"/>
      </c>
      <c r="I242" s="51">
        <f t="shared" si="15"/>
      </c>
    </row>
    <row r="243" spans="4:9" ht="15">
      <c r="D243" s="62">
        <v>39196</v>
      </c>
      <c r="F243" s="46">
        <f t="shared" si="12"/>
      </c>
      <c r="G243" s="46">
        <f t="shared" si="13"/>
      </c>
      <c r="H243" s="63">
        <f t="shared" si="14"/>
      </c>
      <c r="I243" s="51">
        <f t="shared" si="15"/>
      </c>
    </row>
    <row r="244" spans="4:9" ht="15">
      <c r="D244" s="62">
        <v>39197</v>
      </c>
      <c r="F244" s="46">
        <f t="shared" si="12"/>
      </c>
      <c r="G244" s="46">
        <f t="shared" si="13"/>
      </c>
      <c r="H244" s="63">
        <f t="shared" si="14"/>
      </c>
      <c r="I244" s="51">
        <f t="shared" si="15"/>
      </c>
    </row>
    <row r="245" spans="4:9" ht="15">
      <c r="D245" s="62">
        <v>39198</v>
      </c>
      <c r="F245" s="46">
        <f t="shared" si="12"/>
      </c>
      <c r="G245" s="46">
        <f t="shared" si="13"/>
      </c>
      <c r="H245" s="63">
        <f t="shared" si="14"/>
      </c>
      <c r="I245" s="51">
        <f t="shared" si="15"/>
      </c>
    </row>
    <row r="246" spans="4:9" ht="15">
      <c r="D246" s="62">
        <v>39199</v>
      </c>
      <c r="F246" s="46">
        <f t="shared" si="12"/>
      </c>
      <c r="G246" s="46">
        <f t="shared" si="13"/>
      </c>
      <c r="H246" s="63">
        <f t="shared" si="14"/>
      </c>
      <c r="I246" s="51">
        <f t="shared" si="15"/>
      </c>
    </row>
    <row r="247" spans="4:9" ht="15">
      <c r="D247" s="62">
        <v>39200</v>
      </c>
      <c r="F247" s="46">
        <f t="shared" si="12"/>
      </c>
      <c r="G247" s="46">
        <f t="shared" si="13"/>
      </c>
      <c r="H247" s="63">
        <f t="shared" si="14"/>
      </c>
      <c r="I247" s="51">
        <f t="shared" si="15"/>
      </c>
    </row>
    <row r="248" spans="4:9" ht="15">
      <c r="D248" s="62">
        <v>39201</v>
      </c>
      <c r="F248" s="46">
        <f t="shared" si="12"/>
      </c>
      <c r="G248" s="46">
        <f t="shared" si="13"/>
      </c>
      <c r="H248" s="63">
        <f t="shared" si="14"/>
      </c>
      <c r="I248" s="51">
        <f t="shared" si="15"/>
      </c>
    </row>
    <row r="249" spans="4:9" ht="15">
      <c r="D249" s="62">
        <v>39202</v>
      </c>
      <c r="F249" s="46">
        <f t="shared" si="12"/>
      </c>
      <c r="G249" s="46">
        <f t="shared" si="13"/>
      </c>
      <c r="H249" s="63">
        <f t="shared" si="14"/>
      </c>
      <c r="I249" s="51">
        <f t="shared" si="15"/>
      </c>
    </row>
    <row r="250" spans="4:9" ht="15">
      <c r="D250" s="62">
        <v>39203</v>
      </c>
      <c r="F250" s="46">
        <f t="shared" si="12"/>
      </c>
      <c r="G250" s="46">
        <f t="shared" si="13"/>
      </c>
      <c r="H250" s="63">
        <f t="shared" si="14"/>
      </c>
      <c r="I250" s="51">
        <f t="shared" si="15"/>
      </c>
    </row>
    <row r="251" spans="4:9" ht="15">
      <c r="D251" s="62">
        <v>39204</v>
      </c>
      <c r="F251" s="46">
        <f t="shared" si="12"/>
      </c>
      <c r="G251" s="46">
        <f t="shared" si="13"/>
      </c>
      <c r="H251" s="63">
        <f t="shared" si="14"/>
      </c>
      <c r="I251" s="51">
        <f t="shared" si="15"/>
      </c>
    </row>
    <row r="252" spans="4:9" ht="15">
      <c r="D252" s="62">
        <v>39205</v>
      </c>
      <c r="F252" s="46">
        <f t="shared" si="12"/>
      </c>
      <c r="G252" s="46">
        <f t="shared" si="13"/>
      </c>
      <c r="H252" s="63">
        <f t="shared" si="14"/>
      </c>
      <c r="I252" s="51">
        <f t="shared" si="15"/>
      </c>
    </row>
    <row r="253" spans="4:9" ht="15">
      <c r="D253" s="62">
        <v>39206</v>
      </c>
      <c r="F253" s="46">
        <f t="shared" si="12"/>
      </c>
      <c r="G253" s="46">
        <f t="shared" si="13"/>
      </c>
      <c r="H253" s="63">
        <f t="shared" si="14"/>
      </c>
      <c r="I253" s="51">
        <f t="shared" si="15"/>
      </c>
    </row>
    <row r="254" spans="4:9" ht="15">
      <c r="D254" s="62">
        <v>39207</v>
      </c>
      <c r="F254" s="46">
        <f t="shared" si="12"/>
      </c>
      <c r="G254" s="46">
        <f t="shared" si="13"/>
      </c>
      <c r="H254" s="63">
        <f t="shared" si="14"/>
      </c>
      <c r="I254" s="51">
        <f t="shared" si="15"/>
      </c>
    </row>
    <row r="255" spans="4:9" ht="15">
      <c r="D255" s="62">
        <v>39208</v>
      </c>
      <c r="F255" s="46">
        <f t="shared" si="12"/>
      </c>
      <c r="G255" s="46">
        <f t="shared" si="13"/>
      </c>
      <c r="H255" s="63">
        <f t="shared" si="14"/>
      </c>
      <c r="I255" s="51">
        <f t="shared" si="15"/>
      </c>
    </row>
    <row r="256" spans="4:9" ht="15">
      <c r="D256" s="62">
        <v>39209</v>
      </c>
      <c r="F256" s="46">
        <f t="shared" si="12"/>
      </c>
      <c r="G256" s="46">
        <f t="shared" si="13"/>
      </c>
      <c r="H256" s="63">
        <f t="shared" si="14"/>
      </c>
      <c r="I256" s="51">
        <f t="shared" si="15"/>
      </c>
    </row>
    <row r="257" spans="4:9" ht="15">
      <c r="D257" s="62">
        <v>39210</v>
      </c>
      <c r="F257" s="46">
        <f t="shared" si="12"/>
      </c>
      <c r="G257" s="46">
        <f t="shared" si="13"/>
      </c>
      <c r="H257" s="63">
        <f t="shared" si="14"/>
      </c>
      <c r="I257" s="51">
        <f t="shared" si="15"/>
      </c>
    </row>
    <row r="258" spans="4:9" ht="15">
      <c r="D258" s="62">
        <v>39211</v>
      </c>
      <c r="F258" s="46">
        <f t="shared" si="12"/>
      </c>
      <c r="G258" s="46">
        <f t="shared" si="13"/>
      </c>
      <c r="H258" s="63">
        <f t="shared" si="14"/>
      </c>
      <c r="I258" s="51">
        <f t="shared" si="15"/>
      </c>
    </row>
    <row r="259" spans="4:9" ht="15">
      <c r="D259" s="62">
        <v>39212</v>
      </c>
      <c r="F259" s="46">
        <f t="shared" si="12"/>
      </c>
      <c r="G259" s="46">
        <f t="shared" si="13"/>
      </c>
      <c r="H259" s="63">
        <f t="shared" si="14"/>
      </c>
      <c r="I259" s="51">
        <f t="shared" si="15"/>
      </c>
    </row>
    <row r="260" spans="4:9" ht="15">
      <c r="D260" s="62">
        <v>39213</v>
      </c>
      <c r="F260" s="46">
        <f aca="true" t="shared" si="16" ref="F260:F323">IF(E260="","",LN(E260/E259))</f>
      </c>
      <c r="G260" s="46">
        <f aca="true" t="shared" si="17" ref="G260:G323">IF(E260="","",F260^2)</f>
      </c>
      <c r="H260" s="63">
        <f t="shared" si="14"/>
      </c>
      <c r="I260" s="51">
        <f t="shared" si="15"/>
      </c>
    </row>
    <row r="261" spans="4:9" ht="15">
      <c r="D261" s="62">
        <v>39214</v>
      </c>
      <c r="F261" s="46">
        <f t="shared" si="16"/>
      </c>
      <c r="G261" s="46">
        <f t="shared" si="17"/>
      </c>
      <c r="H261" s="63">
        <f aca="true" t="shared" si="18" ref="H261:H324">IF(E260="","",(1-0.95)*G260+0.95*H260)</f>
      </c>
      <c r="I261" s="51">
        <f aca="true" t="shared" si="19" ref="I261:I324">IF(E260="","",H261^0.5)</f>
      </c>
    </row>
    <row r="262" spans="4:9" ht="15">
      <c r="D262" s="62">
        <v>39215</v>
      </c>
      <c r="F262" s="46">
        <f t="shared" si="16"/>
      </c>
      <c r="G262" s="46">
        <f t="shared" si="17"/>
      </c>
      <c r="H262" s="63">
        <f t="shared" si="18"/>
      </c>
      <c r="I262" s="51">
        <f t="shared" si="19"/>
      </c>
    </row>
    <row r="263" spans="4:9" ht="15">
      <c r="D263" s="62">
        <v>39216</v>
      </c>
      <c r="F263" s="46">
        <f t="shared" si="16"/>
      </c>
      <c r="G263" s="46">
        <f t="shared" si="17"/>
      </c>
      <c r="H263" s="63">
        <f t="shared" si="18"/>
      </c>
      <c r="I263" s="51">
        <f t="shared" si="19"/>
      </c>
    </row>
    <row r="264" spans="4:9" ht="15">
      <c r="D264" s="62">
        <v>39217</v>
      </c>
      <c r="F264" s="46">
        <f t="shared" si="16"/>
      </c>
      <c r="G264" s="46">
        <f t="shared" si="17"/>
      </c>
      <c r="H264" s="63">
        <f t="shared" si="18"/>
      </c>
      <c r="I264" s="51">
        <f t="shared" si="19"/>
      </c>
    </row>
    <row r="265" spans="4:9" ht="15">
      <c r="D265" s="62">
        <v>39218</v>
      </c>
      <c r="F265" s="46">
        <f t="shared" si="16"/>
      </c>
      <c r="G265" s="46">
        <f t="shared" si="17"/>
      </c>
      <c r="H265" s="63">
        <f t="shared" si="18"/>
      </c>
      <c r="I265" s="51">
        <f t="shared" si="19"/>
      </c>
    </row>
    <row r="266" spans="4:9" ht="15">
      <c r="D266" s="62">
        <v>39219</v>
      </c>
      <c r="F266" s="46">
        <f t="shared" si="16"/>
      </c>
      <c r="G266" s="46">
        <f t="shared" si="17"/>
      </c>
      <c r="H266" s="63">
        <f t="shared" si="18"/>
      </c>
      <c r="I266" s="51">
        <f t="shared" si="19"/>
      </c>
    </row>
    <row r="267" spans="4:9" ht="15">
      <c r="D267" s="62">
        <v>39220</v>
      </c>
      <c r="F267" s="46">
        <f t="shared" si="16"/>
      </c>
      <c r="G267" s="46">
        <f t="shared" si="17"/>
      </c>
      <c r="H267" s="63">
        <f t="shared" si="18"/>
      </c>
      <c r="I267" s="51">
        <f t="shared" si="19"/>
      </c>
    </row>
    <row r="268" spans="4:9" ht="15">
      <c r="D268" s="62">
        <v>39221</v>
      </c>
      <c r="F268" s="46">
        <f t="shared" si="16"/>
      </c>
      <c r="G268" s="46">
        <f t="shared" si="17"/>
      </c>
      <c r="H268" s="63">
        <f t="shared" si="18"/>
      </c>
      <c r="I268" s="51">
        <f t="shared" si="19"/>
      </c>
    </row>
    <row r="269" spans="4:9" ht="15">
      <c r="D269" s="62">
        <v>39222</v>
      </c>
      <c r="F269" s="46">
        <f t="shared" si="16"/>
      </c>
      <c r="G269" s="46">
        <f t="shared" si="17"/>
      </c>
      <c r="H269" s="63">
        <f t="shared" si="18"/>
      </c>
      <c r="I269" s="51">
        <f t="shared" si="19"/>
      </c>
    </row>
    <row r="270" spans="4:9" ht="15">
      <c r="D270" s="62">
        <v>39223</v>
      </c>
      <c r="F270" s="46">
        <f t="shared" si="16"/>
      </c>
      <c r="G270" s="46">
        <f t="shared" si="17"/>
      </c>
      <c r="H270" s="63">
        <f t="shared" si="18"/>
      </c>
      <c r="I270" s="51">
        <f t="shared" si="19"/>
      </c>
    </row>
    <row r="271" spans="4:9" ht="15">
      <c r="D271" s="62">
        <v>39224</v>
      </c>
      <c r="F271" s="46">
        <f t="shared" si="16"/>
      </c>
      <c r="G271" s="46">
        <f t="shared" si="17"/>
      </c>
      <c r="H271" s="63">
        <f t="shared" si="18"/>
      </c>
      <c r="I271" s="51">
        <f t="shared" si="19"/>
      </c>
    </row>
    <row r="272" spans="4:9" ht="15">
      <c r="D272" s="62">
        <v>39225</v>
      </c>
      <c r="F272" s="46">
        <f t="shared" si="16"/>
      </c>
      <c r="G272" s="46">
        <f t="shared" si="17"/>
      </c>
      <c r="H272" s="63">
        <f t="shared" si="18"/>
      </c>
      <c r="I272" s="51">
        <f t="shared" si="19"/>
      </c>
    </row>
    <row r="273" spans="4:9" ht="15">
      <c r="D273" s="62">
        <v>39226</v>
      </c>
      <c r="F273" s="46">
        <f t="shared" si="16"/>
      </c>
      <c r="G273" s="46">
        <f t="shared" si="17"/>
      </c>
      <c r="H273" s="63">
        <f t="shared" si="18"/>
      </c>
      <c r="I273" s="51">
        <f t="shared" si="19"/>
      </c>
    </row>
    <row r="274" spans="4:9" ht="15">
      <c r="D274" s="62">
        <v>39227</v>
      </c>
      <c r="F274" s="46">
        <f t="shared" si="16"/>
      </c>
      <c r="G274" s="46">
        <f t="shared" si="17"/>
      </c>
      <c r="H274" s="63">
        <f t="shared" si="18"/>
      </c>
      <c r="I274" s="51">
        <f t="shared" si="19"/>
      </c>
    </row>
    <row r="275" spans="4:9" ht="15">
      <c r="D275" s="62">
        <v>39228</v>
      </c>
      <c r="F275" s="46">
        <f t="shared" si="16"/>
      </c>
      <c r="G275" s="46">
        <f t="shared" si="17"/>
      </c>
      <c r="H275" s="63">
        <f t="shared" si="18"/>
      </c>
      <c r="I275" s="51">
        <f t="shared" si="19"/>
      </c>
    </row>
    <row r="276" spans="4:9" ht="15">
      <c r="D276" s="62">
        <v>39229</v>
      </c>
      <c r="F276" s="46">
        <f t="shared" si="16"/>
      </c>
      <c r="G276" s="46">
        <f t="shared" si="17"/>
      </c>
      <c r="H276" s="63">
        <f t="shared" si="18"/>
      </c>
      <c r="I276" s="51">
        <f t="shared" si="19"/>
      </c>
    </row>
    <row r="277" spans="4:9" ht="15">
      <c r="D277" s="62">
        <v>39230</v>
      </c>
      <c r="F277" s="46">
        <f t="shared" si="16"/>
      </c>
      <c r="G277" s="46">
        <f t="shared" si="17"/>
      </c>
      <c r="H277" s="63">
        <f t="shared" si="18"/>
      </c>
      <c r="I277" s="51">
        <f t="shared" si="19"/>
      </c>
    </row>
    <row r="278" spans="4:9" ht="15">
      <c r="D278" s="62">
        <v>39231</v>
      </c>
      <c r="F278" s="46">
        <f t="shared" si="16"/>
      </c>
      <c r="G278" s="46">
        <f t="shared" si="17"/>
      </c>
      <c r="H278" s="63">
        <f t="shared" si="18"/>
      </c>
      <c r="I278" s="51">
        <f t="shared" si="19"/>
      </c>
    </row>
    <row r="279" spans="4:9" ht="15">
      <c r="D279" s="62">
        <v>39232</v>
      </c>
      <c r="F279" s="46">
        <f t="shared" si="16"/>
      </c>
      <c r="G279" s="46">
        <f t="shared" si="17"/>
      </c>
      <c r="H279" s="63">
        <f t="shared" si="18"/>
      </c>
      <c r="I279" s="51">
        <f t="shared" si="19"/>
      </c>
    </row>
    <row r="280" spans="4:9" ht="15">
      <c r="D280" s="62">
        <v>39233</v>
      </c>
      <c r="F280" s="46">
        <f t="shared" si="16"/>
      </c>
      <c r="G280" s="46">
        <f t="shared" si="17"/>
      </c>
      <c r="H280" s="63">
        <f t="shared" si="18"/>
      </c>
      <c r="I280" s="51">
        <f t="shared" si="19"/>
      </c>
    </row>
    <row r="281" spans="4:9" ht="15">
      <c r="D281" s="62">
        <v>39234</v>
      </c>
      <c r="F281" s="46">
        <f t="shared" si="16"/>
      </c>
      <c r="G281" s="46">
        <f t="shared" si="17"/>
      </c>
      <c r="H281" s="63">
        <f t="shared" si="18"/>
      </c>
      <c r="I281" s="51">
        <f t="shared" si="19"/>
      </c>
    </row>
    <row r="282" spans="4:9" ht="15">
      <c r="D282" s="62">
        <v>39235</v>
      </c>
      <c r="F282" s="46">
        <f t="shared" si="16"/>
      </c>
      <c r="G282" s="46">
        <f t="shared" si="17"/>
      </c>
      <c r="H282" s="63">
        <f t="shared" si="18"/>
      </c>
      <c r="I282" s="51">
        <f t="shared" si="19"/>
      </c>
    </row>
    <row r="283" spans="4:9" ht="15">
      <c r="D283" s="62">
        <v>39236</v>
      </c>
      <c r="F283" s="46">
        <f t="shared" si="16"/>
      </c>
      <c r="G283" s="46">
        <f t="shared" si="17"/>
      </c>
      <c r="H283" s="63">
        <f t="shared" si="18"/>
      </c>
      <c r="I283" s="51">
        <f t="shared" si="19"/>
      </c>
    </row>
    <row r="284" spans="4:9" ht="15">
      <c r="D284" s="62">
        <v>39237</v>
      </c>
      <c r="F284" s="46">
        <f t="shared" si="16"/>
      </c>
      <c r="G284" s="46">
        <f t="shared" si="17"/>
      </c>
      <c r="H284" s="63">
        <f t="shared" si="18"/>
      </c>
      <c r="I284" s="51">
        <f t="shared" si="19"/>
      </c>
    </row>
    <row r="285" spans="4:9" ht="15">
      <c r="D285" s="62">
        <v>39238</v>
      </c>
      <c r="F285" s="46">
        <f t="shared" si="16"/>
      </c>
      <c r="G285" s="46">
        <f t="shared" si="17"/>
      </c>
      <c r="H285" s="63">
        <f t="shared" si="18"/>
      </c>
      <c r="I285" s="51">
        <f t="shared" si="19"/>
      </c>
    </row>
    <row r="286" spans="4:9" ht="15">
      <c r="D286" s="62">
        <v>39239</v>
      </c>
      <c r="F286" s="46">
        <f t="shared" si="16"/>
      </c>
      <c r="G286" s="46">
        <f t="shared" si="17"/>
      </c>
      <c r="H286" s="63">
        <f t="shared" si="18"/>
      </c>
      <c r="I286" s="51">
        <f t="shared" si="19"/>
      </c>
    </row>
    <row r="287" spans="4:9" ht="15">
      <c r="D287" s="62">
        <v>39240</v>
      </c>
      <c r="F287" s="46">
        <f t="shared" si="16"/>
      </c>
      <c r="G287" s="46">
        <f t="shared" si="17"/>
      </c>
      <c r="H287" s="63">
        <f t="shared" si="18"/>
      </c>
      <c r="I287" s="51">
        <f t="shared" si="19"/>
      </c>
    </row>
    <row r="288" spans="4:9" ht="15">
      <c r="D288" s="62">
        <v>39241</v>
      </c>
      <c r="F288" s="46">
        <f t="shared" si="16"/>
      </c>
      <c r="G288" s="46">
        <f t="shared" si="17"/>
      </c>
      <c r="H288" s="63">
        <f t="shared" si="18"/>
      </c>
      <c r="I288" s="51">
        <f t="shared" si="19"/>
      </c>
    </row>
    <row r="289" spans="4:9" ht="15">
      <c r="D289" s="62">
        <v>39242</v>
      </c>
      <c r="F289" s="46">
        <f t="shared" si="16"/>
      </c>
      <c r="G289" s="46">
        <f t="shared" si="17"/>
      </c>
      <c r="H289" s="63">
        <f t="shared" si="18"/>
      </c>
      <c r="I289" s="51">
        <f t="shared" si="19"/>
      </c>
    </row>
    <row r="290" spans="4:9" ht="15">
      <c r="D290" s="62">
        <v>39243</v>
      </c>
      <c r="F290" s="46">
        <f t="shared" si="16"/>
      </c>
      <c r="G290" s="46">
        <f t="shared" si="17"/>
      </c>
      <c r="H290" s="63">
        <f t="shared" si="18"/>
      </c>
      <c r="I290" s="51">
        <f t="shared" si="19"/>
      </c>
    </row>
    <row r="291" spans="4:9" ht="15">
      <c r="D291" s="62">
        <v>39244</v>
      </c>
      <c r="F291" s="46">
        <f t="shared" si="16"/>
      </c>
      <c r="G291" s="46">
        <f t="shared" si="17"/>
      </c>
      <c r="H291" s="63">
        <f t="shared" si="18"/>
      </c>
      <c r="I291" s="51">
        <f t="shared" si="19"/>
      </c>
    </row>
    <row r="292" spans="4:9" ht="15">
      <c r="D292" s="62">
        <v>39245</v>
      </c>
      <c r="F292" s="46">
        <f t="shared" si="16"/>
      </c>
      <c r="G292" s="46">
        <f t="shared" si="17"/>
      </c>
      <c r="H292" s="63">
        <f t="shared" si="18"/>
      </c>
      <c r="I292" s="51">
        <f t="shared" si="19"/>
      </c>
    </row>
    <row r="293" spans="4:9" ht="15">
      <c r="D293" s="62">
        <v>39246</v>
      </c>
      <c r="F293" s="46">
        <f t="shared" si="16"/>
      </c>
      <c r="G293" s="46">
        <f t="shared" si="17"/>
      </c>
      <c r="H293" s="63">
        <f t="shared" si="18"/>
      </c>
      <c r="I293" s="51">
        <f t="shared" si="19"/>
      </c>
    </row>
    <row r="294" spans="4:9" ht="15">
      <c r="D294" s="62">
        <v>39247</v>
      </c>
      <c r="F294" s="46">
        <f t="shared" si="16"/>
      </c>
      <c r="G294" s="46">
        <f t="shared" si="17"/>
      </c>
      <c r="H294" s="63">
        <f t="shared" si="18"/>
      </c>
      <c r="I294" s="51">
        <f t="shared" si="19"/>
      </c>
    </row>
    <row r="295" spans="4:9" ht="15">
      <c r="D295" s="62">
        <v>39248</v>
      </c>
      <c r="F295" s="46">
        <f t="shared" si="16"/>
      </c>
      <c r="G295" s="46">
        <f t="shared" si="17"/>
      </c>
      <c r="H295" s="63">
        <f t="shared" si="18"/>
      </c>
      <c r="I295" s="51">
        <f t="shared" si="19"/>
      </c>
    </row>
    <row r="296" spans="4:9" ht="15">
      <c r="D296" s="62">
        <v>39249</v>
      </c>
      <c r="F296" s="46">
        <f t="shared" si="16"/>
      </c>
      <c r="G296" s="46">
        <f t="shared" si="17"/>
      </c>
      <c r="H296" s="63">
        <f t="shared" si="18"/>
      </c>
      <c r="I296" s="51">
        <f t="shared" si="19"/>
      </c>
    </row>
    <row r="297" spans="4:9" ht="15">
      <c r="D297" s="62">
        <v>39250</v>
      </c>
      <c r="F297" s="46">
        <f t="shared" si="16"/>
      </c>
      <c r="G297" s="46">
        <f t="shared" si="17"/>
      </c>
      <c r="H297" s="63">
        <f t="shared" si="18"/>
      </c>
      <c r="I297" s="51">
        <f t="shared" si="19"/>
      </c>
    </row>
    <row r="298" spans="4:9" ht="15">
      <c r="D298" s="62">
        <v>39251</v>
      </c>
      <c r="F298" s="46">
        <f t="shared" si="16"/>
      </c>
      <c r="G298" s="46">
        <f t="shared" si="17"/>
      </c>
      <c r="H298" s="63">
        <f t="shared" si="18"/>
      </c>
      <c r="I298" s="51">
        <f t="shared" si="19"/>
      </c>
    </row>
    <row r="299" spans="4:9" ht="15">
      <c r="D299" s="62">
        <v>39252</v>
      </c>
      <c r="F299" s="46">
        <f t="shared" si="16"/>
      </c>
      <c r="G299" s="46">
        <f t="shared" si="17"/>
      </c>
      <c r="H299" s="63">
        <f t="shared" si="18"/>
      </c>
      <c r="I299" s="51">
        <f t="shared" si="19"/>
      </c>
    </row>
    <row r="300" spans="4:9" ht="15">
      <c r="D300" s="62">
        <v>39253</v>
      </c>
      <c r="F300" s="46">
        <f t="shared" si="16"/>
      </c>
      <c r="G300" s="46">
        <f t="shared" si="17"/>
      </c>
      <c r="H300" s="63">
        <f t="shared" si="18"/>
      </c>
      <c r="I300" s="51">
        <f t="shared" si="19"/>
      </c>
    </row>
    <row r="301" spans="4:9" ht="15">
      <c r="D301" s="62">
        <v>39254</v>
      </c>
      <c r="F301" s="46">
        <f t="shared" si="16"/>
      </c>
      <c r="G301" s="46">
        <f t="shared" si="17"/>
      </c>
      <c r="H301" s="63">
        <f t="shared" si="18"/>
      </c>
      <c r="I301" s="51">
        <f t="shared" si="19"/>
      </c>
    </row>
    <row r="302" spans="4:9" ht="15">
      <c r="D302" s="62">
        <v>39255</v>
      </c>
      <c r="F302" s="46">
        <f t="shared" si="16"/>
      </c>
      <c r="G302" s="46">
        <f t="shared" si="17"/>
      </c>
      <c r="H302" s="63">
        <f t="shared" si="18"/>
      </c>
      <c r="I302" s="51">
        <f t="shared" si="19"/>
      </c>
    </row>
    <row r="303" spans="4:9" ht="15">
      <c r="D303" s="62">
        <v>39256</v>
      </c>
      <c r="F303" s="46">
        <f t="shared" si="16"/>
      </c>
      <c r="G303" s="46">
        <f t="shared" si="17"/>
      </c>
      <c r="H303" s="63">
        <f t="shared" si="18"/>
      </c>
      <c r="I303" s="51">
        <f t="shared" si="19"/>
      </c>
    </row>
    <row r="304" spans="4:9" ht="15">
      <c r="D304" s="62">
        <v>39257</v>
      </c>
      <c r="F304" s="46">
        <f t="shared" si="16"/>
      </c>
      <c r="G304" s="46">
        <f t="shared" si="17"/>
      </c>
      <c r="H304" s="63">
        <f t="shared" si="18"/>
      </c>
      <c r="I304" s="51">
        <f t="shared" si="19"/>
      </c>
    </row>
    <row r="305" spans="4:9" ht="15">
      <c r="D305" s="62">
        <v>39258</v>
      </c>
      <c r="F305" s="46">
        <f t="shared" si="16"/>
      </c>
      <c r="G305" s="46">
        <f t="shared" si="17"/>
      </c>
      <c r="H305" s="63">
        <f t="shared" si="18"/>
      </c>
      <c r="I305" s="51">
        <f t="shared" si="19"/>
      </c>
    </row>
    <row r="306" spans="4:9" ht="15">
      <c r="D306" s="62">
        <v>39259</v>
      </c>
      <c r="F306" s="46">
        <f t="shared" si="16"/>
      </c>
      <c r="G306" s="46">
        <f t="shared" si="17"/>
      </c>
      <c r="H306" s="63">
        <f t="shared" si="18"/>
      </c>
      <c r="I306" s="51">
        <f t="shared" si="19"/>
      </c>
    </row>
    <row r="307" spans="4:9" ht="15">
      <c r="D307" s="62">
        <v>39260</v>
      </c>
      <c r="F307" s="46">
        <f t="shared" si="16"/>
      </c>
      <c r="G307" s="46">
        <f t="shared" si="17"/>
      </c>
      <c r="H307" s="63">
        <f t="shared" si="18"/>
      </c>
      <c r="I307" s="51">
        <f t="shared" si="19"/>
      </c>
    </row>
    <row r="308" spans="4:9" ht="15">
      <c r="D308" s="62">
        <v>39261</v>
      </c>
      <c r="F308" s="46">
        <f t="shared" si="16"/>
      </c>
      <c r="G308" s="46">
        <f t="shared" si="17"/>
      </c>
      <c r="H308" s="63">
        <f t="shared" si="18"/>
      </c>
      <c r="I308" s="51">
        <f t="shared" si="19"/>
      </c>
    </row>
    <row r="309" spans="4:9" ht="15">
      <c r="D309" s="62">
        <v>39262</v>
      </c>
      <c r="F309" s="46">
        <f t="shared" si="16"/>
      </c>
      <c r="G309" s="46">
        <f t="shared" si="17"/>
      </c>
      <c r="H309" s="63">
        <f t="shared" si="18"/>
      </c>
      <c r="I309" s="51">
        <f t="shared" si="19"/>
      </c>
    </row>
    <row r="310" spans="4:9" ht="15">
      <c r="D310" s="62">
        <v>39263</v>
      </c>
      <c r="F310" s="46">
        <f t="shared" si="16"/>
      </c>
      <c r="G310" s="46">
        <f t="shared" si="17"/>
      </c>
      <c r="H310" s="63">
        <f t="shared" si="18"/>
      </c>
      <c r="I310" s="51">
        <f t="shared" si="19"/>
      </c>
    </row>
    <row r="311" spans="4:9" ht="15">
      <c r="D311" s="62">
        <v>39264</v>
      </c>
      <c r="F311" s="46">
        <f t="shared" si="16"/>
      </c>
      <c r="G311" s="46">
        <f t="shared" si="17"/>
      </c>
      <c r="H311" s="63">
        <f t="shared" si="18"/>
      </c>
      <c r="I311" s="51">
        <f t="shared" si="19"/>
      </c>
    </row>
    <row r="312" spans="4:9" ht="15">
      <c r="D312" s="62">
        <v>39265</v>
      </c>
      <c r="F312" s="46">
        <f t="shared" si="16"/>
      </c>
      <c r="G312" s="46">
        <f t="shared" si="17"/>
      </c>
      <c r="H312" s="63">
        <f t="shared" si="18"/>
      </c>
      <c r="I312" s="51">
        <f t="shared" si="19"/>
      </c>
    </row>
    <row r="313" spans="4:9" ht="15">
      <c r="D313" s="62">
        <v>39266</v>
      </c>
      <c r="F313" s="46">
        <f t="shared" si="16"/>
      </c>
      <c r="G313" s="46">
        <f t="shared" si="17"/>
      </c>
      <c r="H313" s="63">
        <f t="shared" si="18"/>
      </c>
      <c r="I313" s="51">
        <f t="shared" si="19"/>
      </c>
    </row>
    <row r="314" spans="4:9" ht="15">
      <c r="D314" s="62">
        <v>39267</v>
      </c>
      <c r="F314" s="46">
        <f t="shared" si="16"/>
      </c>
      <c r="G314" s="46">
        <f t="shared" si="17"/>
      </c>
      <c r="H314" s="63">
        <f t="shared" si="18"/>
      </c>
      <c r="I314" s="51">
        <f t="shared" si="19"/>
      </c>
    </row>
    <row r="315" spans="4:9" ht="15">
      <c r="D315" s="62">
        <v>39268</v>
      </c>
      <c r="F315" s="46">
        <f t="shared" si="16"/>
      </c>
      <c r="G315" s="46">
        <f t="shared" si="17"/>
      </c>
      <c r="H315" s="63">
        <f t="shared" si="18"/>
      </c>
      <c r="I315" s="51">
        <f t="shared" si="19"/>
      </c>
    </row>
    <row r="316" spans="4:9" ht="15">
      <c r="D316" s="62">
        <v>39269</v>
      </c>
      <c r="F316" s="46">
        <f t="shared" si="16"/>
      </c>
      <c r="G316" s="46">
        <f t="shared" si="17"/>
      </c>
      <c r="H316" s="63">
        <f t="shared" si="18"/>
      </c>
      <c r="I316" s="51">
        <f t="shared" si="19"/>
      </c>
    </row>
    <row r="317" spans="4:9" ht="15">
      <c r="D317" s="62">
        <v>39270</v>
      </c>
      <c r="F317" s="46">
        <f t="shared" si="16"/>
      </c>
      <c r="G317" s="46">
        <f t="shared" si="17"/>
      </c>
      <c r="H317" s="63">
        <f t="shared" si="18"/>
      </c>
      <c r="I317" s="51">
        <f t="shared" si="19"/>
      </c>
    </row>
    <row r="318" spans="4:9" ht="15">
      <c r="D318" s="62">
        <v>39271</v>
      </c>
      <c r="F318" s="46">
        <f t="shared" si="16"/>
      </c>
      <c r="G318" s="46">
        <f t="shared" si="17"/>
      </c>
      <c r="H318" s="63">
        <f t="shared" si="18"/>
      </c>
      <c r="I318" s="51">
        <f t="shared" si="19"/>
      </c>
    </row>
    <row r="319" spans="4:9" ht="15">
      <c r="D319" s="62">
        <v>39272</v>
      </c>
      <c r="F319" s="46">
        <f t="shared" si="16"/>
      </c>
      <c r="G319" s="46">
        <f t="shared" si="17"/>
      </c>
      <c r="H319" s="63">
        <f t="shared" si="18"/>
      </c>
      <c r="I319" s="51">
        <f t="shared" si="19"/>
      </c>
    </row>
    <row r="320" spans="4:9" ht="15">
      <c r="D320" s="62">
        <v>39273</v>
      </c>
      <c r="F320" s="46">
        <f t="shared" si="16"/>
      </c>
      <c r="G320" s="46">
        <f t="shared" si="17"/>
      </c>
      <c r="H320" s="63">
        <f t="shared" si="18"/>
      </c>
      <c r="I320" s="51">
        <f t="shared" si="19"/>
      </c>
    </row>
    <row r="321" spans="4:9" ht="15">
      <c r="D321" s="62">
        <v>39274</v>
      </c>
      <c r="F321" s="46">
        <f t="shared" si="16"/>
      </c>
      <c r="G321" s="46">
        <f t="shared" si="17"/>
      </c>
      <c r="H321" s="63">
        <f t="shared" si="18"/>
      </c>
      <c r="I321" s="51">
        <f t="shared" si="19"/>
      </c>
    </row>
    <row r="322" spans="4:9" ht="15">
      <c r="D322" s="62">
        <v>39275</v>
      </c>
      <c r="F322" s="46">
        <f t="shared" si="16"/>
      </c>
      <c r="G322" s="46">
        <f t="shared" si="17"/>
      </c>
      <c r="H322" s="63">
        <f t="shared" si="18"/>
      </c>
      <c r="I322" s="51">
        <f t="shared" si="19"/>
      </c>
    </row>
    <row r="323" spans="4:9" ht="15">
      <c r="D323" s="62">
        <v>39276</v>
      </c>
      <c r="F323" s="46">
        <f t="shared" si="16"/>
      </c>
      <c r="G323" s="46">
        <f t="shared" si="17"/>
      </c>
      <c r="H323" s="63">
        <f t="shared" si="18"/>
      </c>
      <c r="I323" s="51">
        <f t="shared" si="19"/>
      </c>
    </row>
    <row r="324" spans="4:9" ht="15">
      <c r="D324" s="62">
        <v>39277</v>
      </c>
      <c r="F324" s="46">
        <f aca="true" t="shared" si="20" ref="F324:F387">IF(E324="","",LN(E324/E323))</f>
      </c>
      <c r="G324" s="46">
        <f aca="true" t="shared" si="21" ref="G324:G387">IF(E324="","",F324^2)</f>
      </c>
      <c r="H324" s="63">
        <f t="shared" si="18"/>
      </c>
      <c r="I324" s="51">
        <f t="shared" si="19"/>
      </c>
    </row>
    <row r="325" spans="4:9" ht="15">
      <c r="D325" s="62">
        <v>39278</v>
      </c>
      <c r="F325" s="46">
        <f t="shared" si="20"/>
      </c>
      <c r="G325" s="46">
        <f t="shared" si="21"/>
      </c>
      <c r="H325" s="63">
        <f aca="true" t="shared" si="22" ref="H325:H388">IF(E324="","",(1-0.95)*G324+0.95*H324)</f>
      </c>
      <c r="I325" s="51">
        <f aca="true" t="shared" si="23" ref="I325:I388">IF(E324="","",H325^0.5)</f>
      </c>
    </row>
    <row r="326" spans="4:9" ht="15">
      <c r="D326" s="62">
        <v>39279</v>
      </c>
      <c r="F326" s="46">
        <f t="shared" si="20"/>
      </c>
      <c r="G326" s="46">
        <f t="shared" si="21"/>
      </c>
      <c r="H326" s="63">
        <f t="shared" si="22"/>
      </c>
      <c r="I326" s="51">
        <f t="shared" si="23"/>
      </c>
    </row>
    <row r="327" spans="4:9" ht="15">
      <c r="D327" s="62">
        <v>39280</v>
      </c>
      <c r="F327" s="46">
        <f t="shared" si="20"/>
      </c>
      <c r="G327" s="46">
        <f t="shared" si="21"/>
      </c>
      <c r="H327" s="63">
        <f t="shared" si="22"/>
      </c>
      <c r="I327" s="51">
        <f t="shared" si="23"/>
      </c>
    </row>
    <row r="328" spans="4:9" ht="15">
      <c r="D328" s="62">
        <v>39281</v>
      </c>
      <c r="F328" s="46">
        <f t="shared" si="20"/>
      </c>
      <c r="G328" s="46">
        <f t="shared" si="21"/>
      </c>
      <c r="H328" s="63">
        <f t="shared" si="22"/>
      </c>
      <c r="I328" s="51">
        <f t="shared" si="23"/>
      </c>
    </row>
    <row r="329" spans="4:9" ht="15">
      <c r="D329" s="62">
        <v>39282</v>
      </c>
      <c r="F329" s="46">
        <f t="shared" si="20"/>
      </c>
      <c r="G329" s="46">
        <f t="shared" si="21"/>
      </c>
      <c r="H329" s="63">
        <f t="shared" si="22"/>
      </c>
      <c r="I329" s="51">
        <f t="shared" si="23"/>
      </c>
    </row>
    <row r="330" spans="4:9" ht="15">
      <c r="D330" s="62">
        <v>39283</v>
      </c>
      <c r="F330" s="46">
        <f t="shared" si="20"/>
      </c>
      <c r="G330" s="46">
        <f t="shared" si="21"/>
      </c>
      <c r="H330" s="63">
        <f t="shared" si="22"/>
      </c>
      <c r="I330" s="51">
        <f t="shared" si="23"/>
      </c>
    </row>
    <row r="331" spans="4:9" ht="15">
      <c r="D331" s="62">
        <v>39284</v>
      </c>
      <c r="F331" s="46">
        <f t="shared" si="20"/>
      </c>
      <c r="G331" s="46">
        <f t="shared" si="21"/>
      </c>
      <c r="H331" s="63">
        <f t="shared" si="22"/>
      </c>
      <c r="I331" s="51">
        <f t="shared" si="23"/>
      </c>
    </row>
    <row r="332" spans="4:9" ht="15">
      <c r="D332" s="62">
        <v>39285</v>
      </c>
      <c r="F332" s="46">
        <f t="shared" si="20"/>
      </c>
      <c r="G332" s="46">
        <f t="shared" si="21"/>
      </c>
      <c r="H332" s="63">
        <f t="shared" si="22"/>
      </c>
      <c r="I332" s="51">
        <f t="shared" si="23"/>
      </c>
    </row>
    <row r="333" spans="4:9" ht="15">
      <c r="D333" s="62">
        <v>39286</v>
      </c>
      <c r="F333" s="46">
        <f t="shared" si="20"/>
      </c>
      <c r="G333" s="46">
        <f t="shared" si="21"/>
      </c>
      <c r="H333" s="63">
        <f t="shared" si="22"/>
      </c>
      <c r="I333" s="51">
        <f t="shared" si="23"/>
      </c>
    </row>
    <row r="334" spans="4:9" ht="15">
      <c r="D334" s="62">
        <v>39287</v>
      </c>
      <c r="F334" s="46">
        <f t="shared" si="20"/>
      </c>
      <c r="G334" s="46">
        <f t="shared" si="21"/>
      </c>
      <c r="H334" s="63">
        <f t="shared" si="22"/>
      </c>
      <c r="I334" s="51">
        <f t="shared" si="23"/>
      </c>
    </row>
    <row r="335" spans="4:9" ht="15">
      <c r="D335" s="62">
        <v>39288</v>
      </c>
      <c r="F335" s="46">
        <f t="shared" si="20"/>
      </c>
      <c r="G335" s="46">
        <f t="shared" si="21"/>
      </c>
      <c r="H335" s="63">
        <f t="shared" si="22"/>
      </c>
      <c r="I335" s="51">
        <f t="shared" si="23"/>
      </c>
    </row>
    <row r="336" spans="4:9" ht="15">
      <c r="D336" s="62">
        <v>39289</v>
      </c>
      <c r="F336" s="46">
        <f t="shared" si="20"/>
      </c>
      <c r="G336" s="46">
        <f t="shared" si="21"/>
      </c>
      <c r="H336" s="63">
        <f t="shared" si="22"/>
      </c>
      <c r="I336" s="51">
        <f t="shared" si="23"/>
      </c>
    </row>
    <row r="337" spans="4:9" ht="15">
      <c r="D337" s="62">
        <v>39290</v>
      </c>
      <c r="F337" s="46">
        <f t="shared" si="20"/>
      </c>
      <c r="G337" s="46">
        <f t="shared" si="21"/>
      </c>
      <c r="H337" s="63">
        <f t="shared" si="22"/>
      </c>
      <c r="I337" s="51">
        <f t="shared" si="23"/>
      </c>
    </row>
    <row r="338" spans="4:9" ht="15">
      <c r="D338" s="62">
        <v>39291</v>
      </c>
      <c r="F338" s="46">
        <f t="shared" si="20"/>
      </c>
      <c r="G338" s="46">
        <f t="shared" si="21"/>
      </c>
      <c r="H338" s="63">
        <f t="shared" si="22"/>
      </c>
      <c r="I338" s="51">
        <f t="shared" si="23"/>
      </c>
    </row>
    <row r="339" spans="4:9" ht="15">
      <c r="D339" s="62">
        <v>39292</v>
      </c>
      <c r="F339" s="46">
        <f t="shared" si="20"/>
      </c>
      <c r="G339" s="46">
        <f t="shared" si="21"/>
      </c>
      <c r="H339" s="63">
        <f t="shared" si="22"/>
      </c>
      <c r="I339" s="51">
        <f t="shared" si="23"/>
      </c>
    </row>
    <row r="340" spans="4:9" ht="15">
      <c r="D340" s="62">
        <v>39293</v>
      </c>
      <c r="F340" s="46">
        <f t="shared" si="20"/>
      </c>
      <c r="G340" s="46">
        <f t="shared" si="21"/>
      </c>
      <c r="H340" s="63">
        <f t="shared" si="22"/>
      </c>
      <c r="I340" s="51">
        <f t="shared" si="23"/>
      </c>
    </row>
    <row r="341" spans="4:9" ht="15">
      <c r="D341" s="62">
        <v>39294</v>
      </c>
      <c r="F341" s="46">
        <f t="shared" si="20"/>
      </c>
      <c r="G341" s="46">
        <f t="shared" si="21"/>
      </c>
      <c r="H341" s="63">
        <f t="shared" si="22"/>
      </c>
      <c r="I341" s="51">
        <f t="shared" si="23"/>
      </c>
    </row>
    <row r="342" spans="4:9" ht="15">
      <c r="D342" s="62">
        <v>39295</v>
      </c>
      <c r="F342" s="46">
        <f t="shared" si="20"/>
      </c>
      <c r="G342" s="46">
        <f t="shared" si="21"/>
      </c>
      <c r="H342" s="63">
        <f t="shared" si="22"/>
      </c>
      <c r="I342" s="51">
        <f t="shared" si="23"/>
      </c>
    </row>
    <row r="343" spans="4:9" ht="15">
      <c r="D343" s="62">
        <v>39296</v>
      </c>
      <c r="F343" s="46">
        <f t="shared" si="20"/>
      </c>
      <c r="G343" s="46">
        <f t="shared" si="21"/>
      </c>
      <c r="H343" s="63">
        <f t="shared" si="22"/>
      </c>
      <c r="I343" s="51">
        <f t="shared" si="23"/>
      </c>
    </row>
    <row r="344" spans="4:9" ht="15">
      <c r="D344" s="62">
        <v>39297</v>
      </c>
      <c r="F344" s="46">
        <f t="shared" si="20"/>
      </c>
      <c r="G344" s="46">
        <f t="shared" si="21"/>
      </c>
      <c r="H344" s="63">
        <f t="shared" si="22"/>
      </c>
      <c r="I344" s="51">
        <f t="shared" si="23"/>
      </c>
    </row>
    <row r="345" spans="4:9" ht="15">
      <c r="D345" s="62">
        <v>39298</v>
      </c>
      <c r="F345" s="46">
        <f t="shared" si="20"/>
      </c>
      <c r="G345" s="46">
        <f t="shared" si="21"/>
      </c>
      <c r="H345" s="63">
        <f t="shared" si="22"/>
      </c>
      <c r="I345" s="51">
        <f t="shared" si="23"/>
      </c>
    </row>
    <row r="346" spans="4:9" ht="15">
      <c r="D346" s="62">
        <v>39299</v>
      </c>
      <c r="F346" s="46">
        <f t="shared" si="20"/>
      </c>
      <c r="G346" s="46">
        <f t="shared" si="21"/>
      </c>
      <c r="H346" s="63">
        <f t="shared" si="22"/>
      </c>
      <c r="I346" s="51">
        <f t="shared" si="23"/>
      </c>
    </row>
    <row r="347" spans="4:9" ht="15">
      <c r="D347" s="62">
        <v>39300</v>
      </c>
      <c r="F347" s="46">
        <f t="shared" si="20"/>
      </c>
      <c r="G347" s="46">
        <f t="shared" si="21"/>
      </c>
      <c r="H347" s="63">
        <f t="shared" si="22"/>
      </c>
      <c r="I347" s="51">
        <f t="shared" si="23"/>
      </c>
    </row>
    <row r="348" spans="4:9" ht="15">
      <c r="D348" s="62">
        <v>39301</v>
      </c>
      <c r="F348" s="46">
        <f t="shared" si="20"/>
      </c>
      <c r="G348" s="46">
        <f t="shared" si="21"/>
      </c>
      <c r="H348" s="63">
        <f t="shared" si="22"/>
      </c>
      <c r="I348" s="51">
        <f t="shared" si="23"/>
      </c>
    </row>
    <row r="349" spans="4:9" ht="15">
      <c r="D349" s="62">
        <v>39302</v>
      </c>
      <c r="F349" s="46">
        <f t="shared" si="20"/>
      </c>
      <c r="G349" s="46">
        <f t="shared" si="21"/>
      </c>
      <c r="H349" s="63">
        <f t="shared" si="22"/>
      </c>
      <c r="I349" s="51">
        <f t="shared" si="23"/>
      </c>
    </row>
    <row r="350" spans="4:9" ht="15">
      <c r="D350" s="62">
        <v>39303</v>
      </c>
      <c r="F350" s="46">
        <f t="shared" si="20"/>
      </c>
      <c r="G350" s="46">
        <f t="shared" si="21"/>
      </c>
      <c r="H350" s="63">
        <f t="shared" si="22"/>
      </c>
      <c r="I350" s="51">
        <f t="shared" si="23"/>
      </c>
    </row>
    <row r="351" spans="4:9" ht="15">
      <c r="D351" s="62">
        <v>39304</v>
      </c>
      <c r="F351" s="46">
        <f t="shared" si="20"/>
      </c>
      <c r="G351" s="46">
        <f t="shared" si="21"/>
      </c>
      <c r="H351" s="63">
        <f t="shared" si="22"/>
      </c>
      <c r="I351" s="51">
        <f t="shared" si="23"/>
      </c>
    </row>
    <row r="352" spans="4:9" ht="15">
      <c r="D352" s="62">
        <v>39305</v>
      </c>
      <c r="F352" s="46">
        <f t="shared" si="20"/>
      </c>
      <c r="G352" s="46">
        <f t="shared" si="21"/>
      </c>
      <c r="H352" s="63">
        <f t="shared" si="22"/>
      </c>
      <c r="I352" s="51">
        <f t="shared" si="23"/>
      </c>
    </row>
    <row r="353" spans="4:9" ht="15">
      <c r="D353" s="62">
        <v>39306</v>
      </c>
      <c r="F353" s="46">
        <f t="shared" si="20"/>
      </c>
      <c r="G353" s="46">
        <f t="shared" si="21"/>
      </c>
      <c r="H353" s="63">
        <f t="shared" si="22"/>
      </c>
      <c r="I353" s="51">
        <f t="shared" si="23"/>
      </c>
    </row>
    <row r="354" spans="4:9" ht="15">
      <c r="D354" s="62">
        <v>39307</v>
      </c>
      <c r="F354" s="46">
        <f t="shared" si="20"/>
      </c>
      <c r="G354" s="46">
        <f t="shared" si="21"/>
      </c>
      <c r="H354" s="63">
        <f t="shared" si="22"/>
      </c>
      <c r="I354" s="51">
        <f t="shared" si="23"/>
      </c>
    </row>
    <row r="355" spans="4:9" ht="15">
      <c r="D355" s="62">
        <v>39308</v>
      </c>
      <c r="F355" s="46">
        <f t="shared" si="20"/>
      </c>
      <c r="G355" s="46">
        <f t="shared" si="21"/>
      </c>
      <c r="H355" s="63">
        <f t="shared" si="22"/>
      </c>
      <c r="I355" s="51">
        <f t="shared" si="23"/>
      </c>
    </row>
    <row r="356" spans="4:9" ht="15">
      <c r="D356" s="62">
        <v>39309</v>
      </c>
      <c r="F356" s="46">
        <f t="shared" si="20"/>
      </c>
      <c r="G356" s="46">
        <f t="shared" si="21"/>
      </c>
      <c r="H356" s="63">
        <f t="shared" si="22"/>
      </c>
      <c r="I356" s="51">
        <f t="shared" si="23"/>
      </c>
    </row>
    <row r="357" spans="4:9" ht="15">
      <c r="D357" s="62">
        <v>39310</v>
      </c>
      <c r="F357" s="46">
        <f t="shared" si="20"/>
      </c>
      <c r="G357" s="46">
        <f t="shared" si="21"/>
      </c>
      <c r="H357" s="63">
        <f t="shared" si="22"/>
      </c>
      <c r="I357" s="51">
        <f t="shared" si="23"/>
      </c>
    </row>
    <row r="358" spans="4:9" ht="15">
      <c r="D358" s="62">
        <v>39311</v>
      </c>
      <c r="F358" s="46">
        <f t="shared" si="20"/>
      </c>
      <c r="G358" s="46">
        <f t="shared" si="21"/>
      </c>
      <c r="H358" s="63">
        <f t="shared" si="22"/>
      </c>
      <c r="I358" s="51">
        <f t="shared" si="23"/>
      </c>
    </row>
    <row r="359" spans="4:9" ht="15">
      <c r="D359" s="62">
        <v>39312</v>
      </c>
      <c r="F359" s="46">
        <f t="shared" si="20"/>
      </c>
      <c r="G359" s="46">
        <f t="shared" si="21"/>
      </c>
      <c r="H359" s="63">
        <f t="shared" si="22"/>
      </c>
      <c r="I359" s="51">
        <f t="shared" si="23"/>
      </c>
    </row>
    <row r="360" spans="4:9" ht="15">
      <c r="D360" s="62">
        <v>39313</v>
      </c>
      <c r="F360" s="46">
        <f t="shared" si="20"/>
      </c>
      <c r="G360" s="46">
        <f t="shared" si="21"/>
      </c>
      <c r="H360" s="63">
        <f t="shared" si="22"/>
      </c>
      <c r="I360" s="51">
        <f t="shared" si="23"/>
      </c>
    </row>
    <row r="361" spans="4:9" ht="15">
      <c r="D361" s="62">
        <v>39314</v>
      </c>
      <c r="F361" s="46">
        <f t="shared" si="20"/>
      </c>
      <c r="G361" s="46">
        <f t="shared" si="21"/>
      </c>
      <c r="H361" s="63">
        <f t="shared" si="22"/>
      </c>
      <c r="I361" s="51">
        <f t="shared" si="23"/>
      </c>
    </row>
    <row r="362" spans="4:9" ht="15">
      <c r="D362" s="62">
        <v>39315</v>
      </c>
      <c r="F362" s="46">
        <f t="shared" si="20"/>
      </c>
      <c r="G362" s="46">
        <f t="shared" si="21"/>
      </c>
      <c r="H362" s="63">
        <f t="shared" si="22"/>
      </c>
      <c r="I362" s="51">
        <f t="shared" si="23"/>
      </c>
    </row>
    <row r="363" spans="4:9" ht="15">
      <c r="D363" s="62">
        <v>39316</v>
      </c>
      <c r="F363" s="46">
        <f t="shared" si="20"/>
      </c>
      <c r="G363" s="46">
        <f t="shared" si="21"/>
      </c>
      <c r="H363" s="63">
        <f t="shared" si="22"/>
      </c>
      <c r="I363" s="51">
        <f t="shared" si="23"/>
      </c>
    </row>
    <row r="364" spans="4:9" ht="15">
      <c r="D364" s="62">
        <v>39317</v>
      </c>
      <c r="F364" s="46">
        <f t="shared" si="20"/>
      </c>
      <c r="G364" s="46">
        <f t="shared" si="21"/>
      </c>
      <c r="H364" s="63">
        <f t="shared" si="22"/>
      </c>
      <c r="I364" s="51">
        <f t="shared" si="23"/>
      </c>
    </row>
    <row r="365" spans="4:9" ht="15">
      <c r="D365" s="62">
        <v>39318</v>
      </c>
      <c r="F365" s="46">
        <f t="shared" si="20"/>
      </c>
      <c r="G365" s="46">
        <f t="shared" si="21"/>
      </c>
      <c r="H365" s="63">
        <f t="shared" si="22"/>
      </c>
      <c r="I365" s="51">
        <f t="shared" si="23"/>
      </c>
    </row>
    <row r="366" spans="4:9" ht="15">
      <c r="D366" s="62">
        <v>39319</v>
      </c>
      <c r="F366" s="46">
        <f t="shared" si="20"/>
      </c>
      <c r="G366" s="46">
        <f t="shared" si="21"/>
      </c>
      <c r="H366" s="63">
        <f t="shared" si="22"/>
      </c>
      <c r="I366" s="51">
        <f t="shared" si="23"/>
      </c>
    </row>
    <row r="367" spans="4:9" ht="15">
      <c r="D367" s="62">
        <v>39320</v>
      </c>
      <c r="F367" s="46">
        <f t="shared" si="20"/>
      </c>
      <c r="G367" s="46">
        <f t="shared" si="21"/>
      </c>
      <c r="H367" s="63">
        <f t="shared" si="22"/>
      </c>
      <c r="I367" s="51">
        <f t="shared" si="23"/>
      </c>
    </row>
    <row r="368" spans="4:9" ht="15">
      <c r="D368" s="62">
        <v>39321</v>
      </c>
      <c r="F368" s="46">
        <f t="shared" si="20"/>
      </c>
      <c r="G368" s="46">
        <f t="shared" si="21"/>
      </c>
      <c r="H368" s="63">
        <f t="shared" si="22"/>
      </c>
      <c r="I368" s="51">
        <f t="shared" si="23"/>
      </c>
    </row>
    <row r="369" spans="4:9" ht="15">
      <c r="D369" s="62">
        <v>39322</v>
      </c>
      <c r="F369" s="46">
        <f t="shared" si="20"/>
      </c>
      <c r="G369" s="46">
        <f t="shared" si="21"/>
      </c>
      <c r="H369" s="63">
        <f t="shared" si="22"/>
      </c>
      <c r="I369" s="51">
        <f t="shared" si="23"/>
      </c>
    </row>
    <row r="370" spans="4:9" ht="15">
      <c r="D370" s="62">
        <v>39323</v>
      </c>
      <c r="F370" s="46">
        <f t="shared" si="20"/>
      </c>
      <c r="G370" s="46">
        <f t="shared" si="21"/>
      </c>
      <c r="H370" s="63">
        <f t="shared" si="22"/>
      </c>
      <c r="I370" s="51">
        <f t="shared" si="23"/>
      </c>
    </row>
    <row r="371" spans="4:9" ht="15">
      <c r="D371" s="62">
        <v>39324</v>
      </c>
      <c r="F371" s="46">
        <f t="shared" si="20"/>
      </c>
      <c r="G371" s="46">
        <f t="shared" si="21"/>
      </c>
      <c r="H371" s="63">
        <f t="shared" si="22"/>
      </c>
      <c r="I371" s="51">
        <f t="shared" si="23"/>
      </c>
    </row>
    <row r="372" spans="4:9" ht="15">
      <c r="D372" s="62">
        <v>39325</v>
      </c>
      <c r="F372" s="46">
        <f t="shared" si="20"/>
      </c>
      <c r="G372" s="46">
        <f t="shared" si="21"/>
      </c>
      <c r="H372" s="63">
        <f t="shared" si="22"/>
      </c>
      <c r="I372" s="51">
        <f t="shared" si="23"/>
      </c>
    </row>
    <row r="373" spans="4:9" ht="15">
      <c r="D373" s="62">
        <v>39326</v>
      </c>
      <c r="F373" s="46">
        <f t="shared" si="20"/>
      </c>
      <c r="G373" s="46">
        <f t="shared" si="21"/>
      </c>
      <c r="H373" s="63">
        <f t="shared" si="22"/>
      </c>
      <c r="I373" s="51">
        <f t="shared" si="23"/>
      </c>
    </row>
    <row r="374" spans="4:9" ht="15">
      <c r="D374" s="62">
        <v>39327</v>
      </c>
      <c r="F374" s="46">
        <f t="shared" si="20"/>
      </c>
      <c r="G374" s="46">
        <f t="shared" si="21"/>
      </c>
      <c r="H374" s="63">
        <f t="shared" si="22"/>
      </c>
      <c r="I374" s="51">
        <f t="shared" si="23"/>
      </c>
    </row>
    <row r="375" spans="4:9" ht="15">
      <c r="D375" s="62">
        <v>39328</v>
      </c>
      <c r="F375" s="46">
        <f t="shared" si="20"/>
      </c>
      <c r="G375" s="46">
        <f t="shared" si="21"/>
      </c>
      <c r="H375" s="63">
        <f t="shared" si="22"/>
      </c>
      <c r="I375" s="51">
        <f t="shared" si="23"/>
      </c>
    </row>
    <row r="376" spans="4:9" ht="15">
      <c r="D376" s="62">
        <v>39329</v>
      </c>
      <c r="F376" s="46">
        <f t="shared" si="20"/>
      </c>
      <c r="G376" s="46">
        <f t="shared" si="21"/>
      </c>
      <c r="H376" s="63">
        <f t="shared" si="22"/>
      </c>
      <c r="I376" s="51">
        <f t="shared" si="23"/>
      </c>
    </row>
    <row r="377" spans="4:9" ht="15">
      <c r="D377" s="62">
        <v>39330</v>
      </c>
      <c r="F377" s="46">
        <f t="shared" si="20"/>
      </c>
      <c r="G377" s="46">
        <f t="shared" si="21"/>
      </c>
      <c r="H377" s="63">
        <f t="shared" si="22"/>
      </c>
      <c r="I377" s="51">
        <f t="shared" si="23"/>
      </c>
    </row>
    <row r="378" spans="4:9" ht="15">
      <c r="D378" s="62">
        <v>39331</v>
      </c>
      <c r="F378" s="46">
        <f t="shared" si="20"/>
      </c>
      <c r="G378" s="46">
        <f t="shared" si="21"/>
      </c>
      <c r="H378" s="63">
        <f t="shared" si="22"/>
      </c>
      <c r="I378" s="51">
        <f t="shared" si="23"/>
      </c>
    </row>
    <row r="379" spans="4:9" ht="15">
      <c r="D379" s="62">
        <v>39332</v>
      </c>
      <c r="F379" s="46">
        <f t="shared" si="20"/>
      </c>
      <c r="G379" s="46">
        <f t="shared" si="21"/>
      </c>
      <c r="H379" s="63">
        <f t="shared" si="22"/>
      </c>
      <c r="I379" s="51">
        <f t="shared" si="23"/>
      </c>
    </row>
    <row r="380" spans="4:9" ht="15">
      <c r="D380" s="62">
        <v>39333</v>
      </c>
      <c r="F380" s="46">
        <f t="shared" si="20"/>
      </c>
      <c r="G380" s="46">
        <f t="shared" si="21"/>
      </c>
      <c r="H380" s="63">
        <f t="shared" si="22"/>
      </c>
      <c r="I380" s="51">
        <f t="shared" si="23"/>
      </c>
    </row>
    <row r="381" spans="4:9" ht="15">
      <c r="D381" s="62">
        <v>39334</v>
      </c>
      <c r="F381" s="46">
        <f t="shared" si="20"/>
      </c>
      <c r="G381" s="46">
        <f t="shared" si="21"/>
      </c>
      <c r="H381" s="63">
        <f t="shared" si="22"/>
      </c>
      <c r="I381" s="51">
        <f t="shared" si="23"/>
      </c>
    </row>
    <row r="382" spans="4:9" ht="15">
      <c r="D382" s="62">
        <v>39335</v>
      </c>
      <c r="F382" s="46">
        <f t="shared" si="20"/>
      </c>
      <c r="G382" s="46">
        <f t="shared" si="21"/>
      </c>
      <c r="H382" s="63">
        <f t="shared" si="22"/>
      </c>
      <c r="I382" s="51">
        <f t="shared" si="23"/>
      </c>
    </row>
    <row r="383" spans="4:9" ht="15">
      <c r="D383" s="62">
        <v>39336</v>
      </c>
      <c r="F383" s="46">
        <f t="shared" si="20"/>
      </c>
      <c r="G383" s="46">
        <f t="shared" si="21"/>
      </c>
      <c r="H383" s="63">
        <f t="shared" si="22"/>
      </c>
      <c r="I383" s="51">
        <f t="shared" si="23"/>
      </c>
    </row>
    <row r="384" spans="4:9" ht="15">
      <c r="D384" s="62">
        <v>39337</v>
      </c>
      <c r="F384" s="46">
        <f t="shared" si="20"/>
      </c>
      <c r="G384" s="46">
        <f t="shared" si="21"/>
      </c>
      <c r="H384" s="63">
        <f t="shared" si="22"/>
      </c>
      <c r="I384" s="51">
        <f t="shared" si="23"/>
      </c>
    </row>
    <row r="385" spans="4:9" ht="15">
      <c r="D385" s="62">
        <v>39338</v>
      </c>
      <c r="F385" s="46">
        <f t="shared" si="20"/>
      </c>
      <c r="G385" s="46">
        <f t="shared" si="21"/>
      </c>
      <c r="H385" s="63">
        <f t="shared" si="22"/>
      </c>
      <c r="I385" s="51">
        <f t="shared" si="23"/>
      </c>
    </row>
    <row r="386" spans="4:9" ht="15">
      <c r="D386" s="62">
        <v>39339</v>
      </c>
      <c r="F386" s="46">
        <f t="shared" si="20"/>
      </c>
      <c r="G386" s="46">
        <f t="shared" si="21"/>
      </c>
      <c r="H386" s="63">
        <f t="shared" si="22"/>
      </c>
      <c r="I386" s="51">
        <f t="shared" si="23"/>
      </c>
    </row>
    <row r="387" spans="4:9" ht="15">
      <c r="D387" s="62">
        <v>39340</v>
      </c>
      <c r="F387" s="46">
        <f t="shared" si="20"/>
      </c>
      <c r="G387" s="46">
        <f t="shared" si="21"/>
      </c>
      <c r="H387" s="63">
        <f t="shared" si="22"/>
      </c>
      <c r="I387" s="51">
        <f t="shared" si="23"/>
      </c>
    </row>
    <row r="388" spans="4:9" ht="15">
      <c r="D388" s="62">
        <v>39341</v>
      </c>
      <c r="F388" s="46">
        <f aca="true" t="shared" si="24" ref="F388:F451">IF(E388="","",LN(E388/E387))</f>
      </c>
      <c r="G388" s="46">
        <f aca="true" t="shared" si="25" ref="G388:G451">IF(E388="","",F388^2)</f>
      </c>
      <c r="H388" s="63">
        <f t="shared" si="22"/>
      </c>
      <c r="I388" s="51">
        <f t="shared" si="23"/>
      </c>
    </row>
    <row r="389" spans="4:9" ht="15">
      <c r="D389" s="62">
        <v>39342</v>
      </c>
      <c r="F389" s="46">
        <f t="shared" si="24"/>
      </c>
      <c r="G389" s="46">
        <f t="shared" si="25"/>
      </c>
      <c r="H389" s="63">
        <f aca="true" t="shared" si="26" ref="H389:H452">IF(E388="","",(1-0.95)*G388+0.95*H388)</f>
      </c>
      <c r="I389" s="51">
        <f aca="true" t="shared" si="27" ref="I389:I452">IF(E388="","",H389^0.5)</f>
      </c>
    </row>
    <row r="390" spans="4:9" ht="15">
      <c r="D390" s="62">
        <v>39343</v>
      </c>
      <c r="F390" s="46">
        <f t="shared" si="24"/>
      </c>
      <c r="G390" s="46">
        <f t="shared" si="25"/>
      </c>
      <c r="H390" s="63">
        <f t="shared" si="26"/>
      </c>
      <c r="I390" s="51">
        <f t="shared" si="27"/>
      </c>
    </row>
    <row r="391" spans="4:9" ht="15">
      <c r="D391" s="62">
        <v>39344</v>
      </c>
      <c r="F391" s="46">
        <f t="shared" si="24"/>
      </c>
      <c r="G391" s="46">
        <f t="shared" si="25"/>
      </c>
      <c r="H391" s="63">
        <f t="shared" si="26"/>
      </c>
      <c r="I391" s="51">
        <f t="shared" si="27"/>
      </c>
    </row>
    <row r="392" spans="4:9" ht="15">
      <c r="D392" s="62">
        <v>39345</v>
      </c>
      <c r="F392" s="46">
        <f t="shared" si="24"/>
      </c>
      <c r="G392" s="46">
        <f t="shared" si="25"/>
      </c>
      <c r="H392" s="63">
        <f t="shared" si="26"/>
      </c>
      <c r="I392" s="51">
        <f t="shared" si="27"/>
      </c>
    </row>
    <row r="393" spans="4:9" ht="15">
      <c r="D393" s="62">
        <v>39346</v>
      </c>
      <c r="F393" s="46">
        <f t="shared" si="24"/>
      </c>
      <c r="G393" s="46">
        <f t="shared" si="25"/>
      </c>
      <c r="H393" s="63">
        <f t="shared" si="26"/>
      </c>
      <c r="I393" s="51">
        <f t="shared" si="27"/>
      </c>
    </row>
    <row r="394" spans="4:9" ht="15">
      <c r="D394" s="62">
        <v>39347</v>
      </c>
      <c r="F394" s="46">
        <f t="shared" si="24"/>
      </c>
      <c r="G394" s="46">
        <f t="shared" si="25"/>
      </c>
      <c r="H394" s="63">
        <f t="shared" si="26"/>
      </c>
      <c r="I394" s="51">
        <f t="shared" si="27"/>
      </c>
    </row>
    <row r="395" spans="4:9" ht="15">
      <c r="D395" s="62">
        <v>39348</v>
      </c>
      <c r="F395" s="46">
        <f t="shared" si="24"/>
      </c>
      <c r="G395" s="46">
        <f t="shared" si="25"/>
      </c>
      <c r="H395" s="63">
        <f t="shared" si="26"/>
      </c>
      <c r="I395" s="51">
        <f t="shared" si="27"/>
      </c>
    </row>
    <row r="396" spans="4:9" ht="15">
      <c r="D396" s="62">
        <v>39349</v>
      </c>
      <c r="F396" s="46">
        <f t="shared" si="24"/>
      </c>
      <c r="G396" s="46">
        <f t="shared" si="25"/>
      </c>
      <c r="H396" s="63">
        <f t="shared" si="26"/>
      </c>
      <c r="I396" s="51">
        <f t="shared" si="27"/>
      </c>
    </row>
    <row r="397" spans="4:9" ht="15">
      <c r="D397" s="62">
        <v>39350</v>
      </c>
      <c r="F397" s="46">
        <f t="shared" si="24"/>
      </c>
      <c r="G397" s="46">
        <f t="shared" si="25"/>
      </c>
      <c r="H397" s="63">
        <f t="shared" si="26"/>
      </c>
      <c r="I397" s="51">
        <f t="shared" si="27"/>
      </c>
    </row>
    <row r="398" spans="4:9" ht="15">
      <c r="D398" s="62">
        <v>39351</v>
      </c>
      <c r="F398" s="46">
        <f t="shared" si="24"/>
      </c>
      <c r="G398" s="46">
        <f t="shared" si="25"/>
      </c>
      <c r="H398" s="63">
        <f t="shared" si="26"/>
      </c>
      <c r="I398" s="51">
        <f t="shared" si="27"/>
      </c>
    </row>
    <row r="399" spans="4:9" ht="15">
      <c r="D399" s="62">
        <v>39352</v>
      </c>
      <c r="F399" s="46">
        <f t="shared" si="24"/>
      </c>
      <c r="G399" s="46">
        <f t="shared" si="25"/>
      </c>
      <c r="H399" s="63">
        <f t="shared" si="26"/>
      </c>
      <c r="I399" s="51">
        <f t="shared" si="27"/>
      </c>
    </row>
    <row r="400" spans="4:9" ht="15">
      <c r="D400" s="62">
        <v>39353</v>
      </c>
      <c r="F400" s="46">
        <f t="shared" si="24"/>
      </c>
      <c r="G400" s="46">
        <f t="shared" si="25"/>
      </c>
      <c r="H400" s="63">
        <f t="shared" si="26"/>
      </c>
      <c r="I400" s="51">
        <f t="shared" si="27"/>
      </c>
    </row>
    <row r="401" spans="4:9" ht="15">
      <c r="D401" s="62">
        <v>39354</v>
      </c>
      <c r="F401" s="46">
        <f t="shared" si="24"/>
      </c>
      <c r="G401" s="46">
        <f t="shared" si="25"/>
      </c>
      <c r="H401" s="63">
        <f t="shared" si="26"/>
      </c>
      <c r="I401" s="51">
        <f t="shared" si="27"/>
      </c>
    </row>
    <row r="402" spans="4:9" ht="15">
      <c r="D402" s="62">
        <v>39355</v>
      </c>
      <c r="F402" s="46">
        <f t="shared" si="24"/>
      </c>
      <c r="G402" s="46">
        <f t="shared" si="25"/>
      </c>
      <c r="H402" s="63">
        <f t="shared" si="26"/>
      </c>
      <c r="I402" s="51">
        <f t="shared" si="27"/>
      </c>
    </row>
    <row r="403" spans="4:9" ht="15">
      <c r="D403" s="62">
        <v>39356</v>
      </c>
      <c r="F403" s="46">
        <f t="shared" si="24"/>
      </c>
      <c r="G403" s="46">
        <f t="shared" si="25"/>
      </c>
      <c r="H403" s="63">
        <f t="shared" si="26"/>
      </c>
      <c r="I403" s="51">
        <f t="shared" si="27"/>
      </c>
    </row>
    <row r="404" spans="4:9" ht="15">
      <c r="D404" s="62">
        <v>39357</v>
      </c>
      <c r="F404" s="46">
        <f t="shared" si="24"/>
      </c>
      <c r="G404" s="46">
        <f t="shared" si="25"/>
      </c>
      <c r="H404" s="63">
        <f t="shared" si="26"/>
      </c>
      <c r="I404" s="51">
        <f t="shared" si="27"/>
      </c>
    </row>
    <row r="405" spans="4:9" ht="15">
      <c r="D405" s="62">
        <v>39358</v>
      </c>
      <c r="F405" s="46">
        <f t="shared" si="24"/>
      </c>
      <c r="G405" s="46">
        <f t="shared" si="25"/>
      </c>
      <c r="H405" s="63">
        <f t="shared" si="26"/>
      </c>
      <c r="I405" s="51">
        <f t="shared" si="27"/>
      </c>
    </row>
    <row r="406" spans="4:9" ht="15">
      <c r="D406" s="62">
        <v>39359</v>
      </c>
      <c r="F406" s="46">
        <f t="shared" si="24"/>
      </c>
      <c r="G406" s="46">
        <f t="shared" si="25"/>
      </c>
      <c r="H406" s="63">
        <f t="shared" si="26"/>
      </c>
      <c r="I406" s="51">
        <f t="shared" si="27"/>
      </c>
    </row>
    <row r="407" spans="4:9" ht="15">
      <c r="D407" s="62">
        <v>39360</v>
      </c>
      <c r="F407" s="46">
        <f t="shared" si="24"/>
      </c>
      <c r="G407" s="46">
        <f t="shared" si="25"/>
      </c>
      <c r="H407" s="63">
        <f t="shared" si="26"/>
      </c>
      <c r="I407" s="51">
        <f t="shared" si="27"/>
      </c>
    </row>
    <row r="408" spans="4:9" ht="15">
      <c r="D408" s="62">
        <v>39361</v>
      </c>
      <c r="F408" s="46">
        <f t="shared" si="24"/>
      </c>
      <c r="G408" s="46">
        <f t="shared" si="25"/>
      </c>
      <c r="H408" s="63">
        <f t="shared" si="26"/>
      </c>
      <c r="I408" s="51">
        <f t="shared" si="27"/>
      </c>
    </row>
    <row r="409" spans="4:9" ht="15">
      <c r="D409" s="62">
        <v>39362</v>
      </c>
      <c r="F409" s="46">
        <f t="shared" si="24"/>
      </c>
      <c r="G409" s="46">
        <f t="shared" si="25"/>
      </c>
      <c r="H409" s="63">
        <f t="shared" si="26"/>
      </c>
      <c r="I409" s="51">
        <f t="shared" si="27"/>
      </c>
    </row>
    <row r="410" spans="4:9" ht="15">
      <c r="D410" s="62">
        <v>39363</v>
      </c>
      <c r="F410" s="46">
        <f t="shared" si="24"/>
      </c>
      <c r="G410" s="46">
        <f t="shared" si="25"/>
      </c>
      <c r="H410" s="63">
        <f t="shared" si="26"/>
      </c>
      <c r="I410" s="51">
        <f t="shared" si="27"/>
      </c>
    </row>
    <row r="411" spans="4:9" ht="15">
      <c r="D411" s="62">
        <v>39364</v>
      </c>
      <c r="F411" s="46">
        <f t="shared" si="24"/>
      </c>
      <c r="G411" s="46">
        <f t="shared" si="25"/>
      </c>
      <c r="H411" s="63">
        <f t="shared" si="26"/>
      </c>
      <c r="I411" s="51">
        <f t="shared" si="27"/>
      </c>
    </row>
    <row r="412" spans="4:9" ht="15">
      <c r="D412" s="62">
        <v>39365</v>
      </c>
      <c r="F412" s="46">
        <f t="shared" si="24"/>
      </c>
      <c r="G412" s="46">
        <f t="shared" si="25"/>
      </c>
      <c r="H412" s="63">
        <f t="shared" si="26"/>
      </c>
      <c r="I412" s="51">
        <f t="shared" si="27"/>
      </c>
    </row>
    <row r="413" spans="4:9" ht="15">
      <c r="D413" s="62">
        <v>39366</v>
      </c>
      <c r="F413" s="46">
        <f t="shared" si="24"/>
      </c>
      <c r="G413" s="46">
        <f t="shared" si="25"/>
      </c>
      <c r="H413" s="63">
        <f t="shared" si="26"/>
      </c>
      <c r="I413" s="51">
        <f t="shared" si="27"/>
      </c>
    </row>
    <row r="414" spans="4:9" ht="15">
      <c r="D414" s="62">
        <v>39367</v>
      </c>
      <c r="F414" s="46">
        <f t="shared" si="24"/>
      </c>
      <c r="G414" s="46">
        <f t="shared" si="25"/>
      </c>
      <c r="H414" s="63">
        <f t="shared" si="26"/>
      </c>
      <c r="I414" s="51">
        <f t="shared" si="27"/>
      </c>
    </row>
    <row r="415" spans="4:9" ht="15">
      <c r="D415" s="62">
        <v>39368</v>
      </c>
      <c r="F415" s="46">
        <f t="shared" si="24"/>
      </c>
      <c r="G415" s="46">
        <f t="shared" si="25"/>
      </c>
      <c r="H415" s="63">
        <f t="shared" si="26"/>
      </c>
      <c r="I415" s="51">
        <f t="shared" si="27"/>
      </c>
    </row>
    <row r="416" spans="4:9" ht="15">
      <c r="D416" s="62">
        <v>39369</v>
      </c>
      <c r="F416" s="46">
        <f t="shared" si="24"/>
      </c>
      <c r="G416" s="46">
        <f t="shared" si="25"/>
      </c>
      <c r="H416" s="63">
        <f t="shared" si="26"/>
      </c>
      <c r="I416" s="51">
        <f t="shared" si="27"/>
      </c>
    </row>
    <row r="417" spans="4:9" ht="15">
      <c r="D417" s="62">
        <v>39370</v>
      </c>
      <c r="F417" s="46">
        <f t="shared" si="24"/>
      </c>
      <c r="G417" s="46">
        <f t="shared" si="25"/>
      </c>
      <c r="H417" s="63">
        <f t="shared" si="26"/>
      </c>
      <c r="I417" s="51">
        <f t="shared" si="27"/>
      </c>
    </row>
    <row r="418" spans="4:9" ht="15">
      <c r="D418" s="62">
        <v>39371</v>
      </c>
      <c r="F418" s="46">
        <f t="shared" si="24"/>
      </c>
      <c r="G418" s="46">
        <f t="shared" si="25"/>
      </c>
      <c r="H418" s="63">
        <f t="shared" si="26"/>
      </c>
      <c r="I418" s="51">
        <f t="shared" si="27"/>
      </c>
    </row>
    <row r="419" spans="4:9" ht="15">
      <c r="D419" s="62">
        <v>39372</v>
      </c>
      <c r="F419" s="46">
        <f t="shared" si="24"/>
      </c>
      <c r="G419" s="46">
        <f t="shared" si="25"/>
      </c>
      <c r="H419" s="63">
        <f t="shared" si="26"/>
      </c>
      <c r="I419" s="51">
        <f t="shared" si="27"/>
      </c>
    </row>
    <row r="420" spans="4:9" ht="15">
      <c r="D420" s="62">
        <v>39373</v>
      </c>
      <c r="F420" s="46">
        <f t="shared" si="24"/>
      </c>
      <c r="G420" s="46">
        <f t="shared" si="25"/>
      </c>
      <c r="H420" s="63">
        <f t="shared" si="26"/>
      </c>
      <c r="I420" s="51">
        <f t="shared" si="27"/>
      </c>
    </row>
    <row r="421" spans="4:9" ht="15">
      <c r="D421" s="62">
        <v>39374</v>
      </c>
      <c r="F421" s="46">
        <f t="shared" si="24"/>
      </c>
      <c r="G421" s="46">
        <f t="shared" si="25"/>
      </c>
      <c r="H421" s="63">
        <f t="shared" si="26"/>
      </c>
      <c r="I421" s="51">
        <f t="shared" si="27"/>
      </c>
    </row>
    <row r="422" spans="4:9" ht="15">
      <c r="D422" s="62">
        <v>39375</v>
      </c>
      <c r="F422" s="46">
        <f t="shared" si="24"/>
      </c>
      <c r="G422" s="46">
        <f t="shared" si="25"/>
      </c>
      <c r="H422" s="63">
        <f t="shared" si="26"/>
      </c>
      <c r="I422" s="51">
        <f t="shared" si="27"/>
      </c>
    </row>
    <row r="423" spans="4:9" ht="15">
      <c r="D423" s="62">
        <v>39376</v>
      </c>
      <c r="F423" s="46">
        <f t="shared" si="24"/>
      </c>
      <c r="G423" s="46">
        <f t="shared" si="25"/>
      </c>
      <c r="H423" s="63">
        <f t="shared" si="26"/>
      </c>
      <c r="I423" s="51">
        <f t="shared" si="27"/>
      </c>
    </row>
    <row r="424" spans="4:9" ht="15">
      <c r="D424" s="62">
        <v>39377</v>
      </c>
      <c r="F424" s="46">
        <f t="shared" si="24"/>
      </c>
      <c r="G424" s="46">
        <f t="shared" si="25"/>
      </c>
      <c r="H424" s="63">
        <f t="shared" si="26"/>
      </c>
      <c r="I424" s="51">
        <f t="shared" si="27"/>
      </c>
    </row>
    <row r="425" spans="4:9" ht="15">
      <c r="D425" s="62">
        <v>39378</v>
      </c>
      <c r="F425" s="46">
        <f t="shared" si="24"/>
      </c>
      <c r="G425" s="46">
        <f t="shared" si="25"/>
      </c>
      <c r="H425" s="63">
        <f t="shared" si="26"/>
      </c>
      <c r="I425" s="51">
        <f t="shared" si="27"/>
      </c>
    </row>
    <row r="426" spans="4:9" ht="15">
      <c r="D426" s="62">
        <v>39379</v>
      </c>
      <c r="F426" s="46">
        <f t="shared" si="24"/>
      </c>
      <c r="G426" s="46">
        <f t="shared" si="25"/>
      </c>
      <c r="H426" s="63">
        <f t="shared" si="26"/>
      </c>
      <c r="I426" s="51">
        <f t="shared" si="27"/>
      </c>
    </row>
    <row r="427" spans="4:9" ht="15">
      <c r="D427" s="62">
        <v>39380</v>
      </c>
      <c r="F427" s="46">
        <f t="shared" si="24"/>
      </c>
      <c r="G427" s="46">
        <f t="shared" si="25"/>
      </c>
      <c r="H427" s="63">
        <f t="shared" si="26"/>
      </c>
      <c r="I427" s="51">
        <f t="shared" si="27"/>
      </c>
    </row>
    <row r="428" spans="4:9" ht="15">
      <c r="D428" s="62">
        <v>39381</v>
      </c>
      <c r="F428" s="46">
        <f t="shared" si="24"/>
      </c>
      <c r="G428" s="46">
        <f t="shared" si="25"/>
      </c>
      <c r="H428" s="63">
        <f t="shared" si="26"/>
      </c>
      <c r="I428" s="51">
        <f t="shared" si="27"/>
      </c>
    </row>
    <row r="429" spans="4:9" ht="15">
      <c r="D429" s="62">
        <v>39382</v>
      </c>
      <c r="F429" s="46">
        <f t="shared" si="24"/>
      </c>
      <c r="G429" s="46">
        <f t="shared" si="25"/>
      </c>
      <c r="H429" s="63">
        <f t="shared" si="26"/>
      </c>
      <c r="I429" s="51">
        <f t="shared" si="27"/>
      </c>
    </row>
    <row r="430" spans="4:9" ht="15">
      <c r="D430" s="62">
        <v>39383</v>
      </c>
      <c r="F430" s="46">
        <f t="shared" si="24"/>
      </c>
      <c r="G430" s="46">
        <f t="shared" si="25"/>
      </c>
      <c r="H430" s="63">
        <f t="shared" si="26"/>
      </c>
      <c r="I430" s="51">
        <f t="shared" si="27"/>
      </c>
    </row>
    <row r="431" spans="4:9" ht="15">
      <c r="D431" s="62">
        <v>39384</v>
      </c>
      <c r="F431" s="46">
        <f t="shared" si="24"/>
      </c>
      <c r="G431" s="46">
        <f t="shared" si="25"/>
      </c>
      <c r="H431" s="63">
        <f t="shared" si="26"/>
      </c>
      <c r="I431" s="51">
        <f t="shared" si="27"/>
      </c>
    </row>
    <row r="432" spans="4:9" ht="15">
      <c r="D432" s="62">
        <v>39385</v>
      </c>
      <c r="F432" s="46">
        <f t="shared" si="24"/>
      </c>
      <c r="G432" s="46">
        <f t="shared" si="25"/>
      </c>
      <c r="H432" s="63">
        <f t="shared" si="26"/>
      </c>
      <c r="I432" s="51">
        <f t="shared" si="27"/>
      </c>
    </row>
    <row r="433" spans="4:9" ht="15">
      <c r="D433" s="62">
        <v>39386</v>
      </c>
      <c r="F433" s="46">
        <f t="shared" si="24"/>
      </c>
      <c r="G433" s="46">
        <f t="shared" si="25"/>
      </c>
      <c r="H433" s="63">
        <f t="shared" si="26"/>
      </c>
      <c r="I433" s="51">
        <f t="shared" si="27"/>
      </c>
    </row>
    <row r="434" spans="4:9" ht="15">
      <c r="D434" s="62">
        <v>39387</v>
      </c>
      <c r="F434" s="46">
        <f t="shared" si="24"/>
      </c>
      <c r="G434" s="46">
        <f t="shared" si="25"/>
      </c>
      <c r="H434" s="63">
        <f t="shared" si="26"/>
      </c>
      <c r="I434" s="51">
        <f t="shared" si="27"/>
      </c>
    </row>
    <row r="435" spans="4:9" ht="15">
      <c r="D435" s="62">
        <v>39388</v>
      </c>
      <c r="F435" s="46">
        <f t="shared" si="24"/>
      </c>
      <c r="G435" s="46">
        <f t="shared" si="25"/>
      </c>
      <c r="H435" s="63">
        <f t="shared" si="26"/>
      </c>
      <c r="I435" s="51">
        <f t="shared" si="27"/>
      </c>
    </row>
    <row r="436" spans="4:9" ht="15">
      <c r="D436" s="62">
        <v>39389</v>
      </c>
      <c r="F436" s="46">
        <f t="shared" si="24"/>
      </c>
      <c r="G436" s="46">
        <f t="shared" si="25"/>
      </c>
      <c r="H436" s="63">
        <f t="shared" si="26"/>
      </c>
      <c r="I436" s="51">
        <f t="shared" si="27"/>
      </c>
    </row>
    <row r="437" spans="4:9" ht="15">
      <c r="D437" s="62">
        <v>39390</v>
      </c>
      <c r="F437" s="46">
        <f t="shared" si="24"/>
      </c>
      <c r="G437" s="46">
        <f t="shared" si="25"/>
      </c>
      <c r="H437" s="63">
        <f t="shared" si="26"/>
      </c>
      <c r="I437" s="51">
        <f t="shared" si="27"/>
      </c>
    </row>
    <row r="438" spans="4:9" ht="15">
      <c r="D438" s="62">
        <v>39391</v>
      </c>
      <c r="F438" s="46">
        <f t="shared" si="24"/>
      </c>
      <c r="G438" s="46">
        <f t="shared" si="25"/>
      </c>
      <c r="H438" s="63">
        <f t="shared" si="26"/>
      </c>
      <c r="I438" s="51">
        <f t="shared" si="27"/>
      </c>
    </row>
    <row r="439" spans="4:9" ht="15">
      <c r="D439" s="62">
        <v>39392</v>
      </c>
      <c r="F439" s="46">
        <f t="shared" si="24"/>
      </c>
      <c r="G439" s="46">
        <f t="shared" si="25"/>
      </c>
      <c r="H439" s="63">
        <f t="shared" si="26"/>
      </c>
      <c r="I439" s="51">
        <f t="shared" si="27"/>
      </c>
    </row>
    <row r="440" spans="4:9" ht="15">
      <c r="D440" s="62">
        <v>39393</v>
      </c>
      <c r="F440" s="46">
        <f t="shared" si="24"/>
      </c>
      <c r="G440" s="46">
        <f t="shared" si="25"/>
      </c>
      <c r="H440" s="63">
        <f t="shared" si="26"/>
      </c>
      <c r="I440" s="51">
        <f t="shared" si="27"/>
      </c>
    </row>
    <row r="441" spans="4:9" ht="15">
      <c r="D441" s="62">
        <v>39394</v>
      </c>
      <c r="F441" s="46">
        <f t="shared" si="24"/>
      </c>
      <c r="G441" s="46">
        <f t="shared" si="25"/>
      </c>
      <c r="H441" s="63">
        <f t="shared" si="26"/>
      </c>
      <c r="I441" s="51">
        <f t="shared" si="27"/>
      </c>
    </row>
    <row r="442" spans="4:9" ht="15">
      <c r="D442" s="62">
        <v>39395</v>
      </c>
      <c r="F442" s="46">
        <f t="shared" si="24"/>
      </c>
      <c r="G442" s="46">
        <f t="shared" si="25"/>
      </c>
      <c r="H442" s="63">
        <f t="shared" si="26"/>
      </c>
      <c r="I442" s="51">
        <f t="shared" si="27"/>
      </c>
    </row>
    <row r="443" spans="4:9" ht="15">
      <c r="D443" s="62">
        <v>39396</v>
      </c>
      <c r="F443" s="46">
        <f t="shared" si="24"/>
      </c>
      <c r="G443" s="46">
        <f t="shared" si="25"/>
      </c>
      <c r="H443" s="63">
        <f t="shared" si="26"/>
      </c>
      <c r="I443" s="51">
        <f t="shared" si="27"/>
      </c>
    </row>
    <row r="444" spans="4:9" ht="15">
      <c r="D444" s="62">
        <v>39397</v>
      </c>
      <c r="F444" s="46">
        <f t="shared" si="24"/>
      </c>
      <c r="G444" s="46">
        <f t="shared" si="25"/>
      </c>
      <c r="H444" s="63">
        <f t="shared" si="26"/>
      </c>
      <c r="I444" s="51">
        <f t="shared" si="27"/>
      </c>
    </row>
    <row r="445" spans="4:9" ht="15">
      <c r="D445" s="62">
        <v>39398</v>
      </c>
      <c r="F445" s="46">
        <f t="shared" si="24"/>
      </c>
      <c r="G445" s="46">
        <f t="shared" si="25"/>
      </c>
      <c r="H445" s="63">
        <f t="shared" si="26"/>
      </c>
      <c r="I445" s="51">
        <f t="shared" si="27"/>
      </c>
    </row>
    <row r="446" spans="4:9" ht="15">
      <c r="D446" s="62">
        <v>39399</v>
      </c>
      <c r="F446" s="46">
        <f t="shared" si="24"/>
      </c>
      <c r="G446" s="46">
        <f t="shared" si="25"/>
      </c>
      <c r="H446" s="63">
        <f t="shared" si="26"/>
      </c>
      <c r="I446" s="51">
        <f t="shared" si="27"/>
      </c>
    </row>
    <row r="447" spans="4:9" ht="15">
      <c r="D447" s="62">
        <v>39400</v>
      </c>
      <c r="F447" s="46">
        <f t="shared" si="24"/>
      </c>
      <c r="G447" s="46">
        <f t="shared" si="25"/>
      </c>
      <c r="H447" s="63">
        <f t="shared" si="26"/>
      </c>
      <c r="I447" s="51">
        <f t="shared" si="27"/>
      </c>
    </row>
    <row r="448" spans="4:9" ht="15">
      <c r="D448" s="62">
        <v>39401</v>
      </c>
      <c r="F448" s="46">
        <f t="shared" si="24"/>
      </c>
      <c r="G448" s="46">
        <f t="shared" si="25"/>
      </c>
      <c r="H448" s="63">
        <f t="shared" si="26"/>
      </c>
      <c r="I448" s="51">
        <f t="shared" si="27"/>
      </c>
    </row>
    <row r="449" spans="4:9" ht="15">
      <c r="D449" s="62">
        <v>39402</v>
      </c>
      <c r="F449" s="46">
        <f t="shared" si="24"/>
      </c>
      <c r="G449" s="46">
        <f t="shared" si="25"/>
      </c>
      <c r="H449" s="63">
        <f t="shared" si="26"/>
      </c>
      <c r="I449" s="51">
        <f t="shared" si="27"/>
      </c>
    </row>
    <row r="450" spans="4:9" ht="15">
      <c r="D450" s="62">
        <v>39403</v>
      </c>
      <c r="F450" s="46">
        <f t="shared" si="24"/>
      </c>
      <c r="G450" s="46">
        <f t="shared" si="25"/>
      </c>
      <c r="H450" s="63">
        <f t="shared" si="26"/>
      </c>
      <c r="I450" s="51">
        <f t="shared" si="27"/>
      </c>
    </row>
    <row r="451" spans="4:9" ht="15">
      <c r="D451" s="62">
        <v>39404</v>
      </c>
      <c r="F451" s="46">
        <f t="shared" si="24"/>
      </c>
      <c r="G451" s="46">
        <f t="shared" si="25"/>
      </c>
      <c r="H451" s="63">
        <f t="shared" si="26"/>
      </c>
      <c r="I451" s="51">
        <f t="shared" si="27"/>
      </c>
    </row>
    <row r="452" spans="4:9" ht="15">
      <c r="D452" s="62">
        <v>39405</v>
      </c>
      <c r="F452" s="46">
        <f>IF(E452="","",LN(E452/E451))</f>
      </c>
      <c r="G452" s="46">
        <f>IF(E452="","",F452^2)</f>
      </c>
      <c r="H452" s="63">
        <f t="shared" si="26"/>
      </c>
      <c r="I452" s="51">
        <f t="shared" si="27"/>
      </c>
    </row>
    <row r="453" spans="4:9" ht="15">
      <c r="D453" s="62">
        <v>39406</v>
      </c>
      <c r="F453" s="46">
        <f>IF(E453="","",LN(E453/E452))</f>
      </c>
      <c r="G453" s="46">
        <f>IF(E453="","",F453^2)</f>
      </c>
      <c r="H453" s="63">
        <f>IF(E452="","",(1-0.95)*G452+0.95*H452)</f>
      </c>
      <c r="I453" s="51">
        <f>IF(E452="","",H453^0.5)</f>
      </c>
    </row>
    <row r="454" spans="4:9" ht="15">
      <c r="D454" s="62">
        <v>39407</v>
      </c>
      <c r="F454" s="46">
        <f>IF(E454="","",LN(E454/E453))</f>
      </c>
      <c r="G454" s="46">
        <f>IF(E454="","",F454^2)</f>
      </c>
      <c r="H454" s="63">
        <f>IF(E453="","",(1-0.95)*G453+0.95*H453)</f>
      </c>
      <c r="I454" s="51">
        <f>IF(E453="","",H454^0.5)</f>
      </c>
    </row>
    <row r="455" spans="4:9" ht="15">
      <c r="D455" s="62">
        <v>39408</v>
      </c>
      <c r="F455" s="46">
        <f>IF(E455="","",LN(E455/E454))</f>
      </c>
      <c r="G455" s="46">
        <f>IF(E455="","",F455^2)</f>
      </c>
      <c r="H455" s="63">
        <f>IF(E454="","",(1-0.95)*G454+0.95*H454)</f>
      </c>
      <c r="I455" s="51">
        <f>IF(E454="","",H455^0.5)</f>
      </c>
    </row>
    <row r="456" spans="4:9" ht="15">
      <c r="D456" s="62">
        <v>39409</v>
      </c>
      <c r="F456" s="46">
        <f>IF(E456="","",LN(E456/E455))</f>
      </c>
      <c r="G456" s="46">
        <f>IF(E456="","",F456^2)</f>
      </c>
      <c r="H456" s="63">
        <f>IF(E455="","",(1-0.95)*G455+0.95*H455)</f>
      </c>
      <c r="I456" s="51">
        <f>IF(E455="","",H456^0.5)</f>
      </c>
    </row>
  </sheetData>
  <sheetProtection selectLockedCell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6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13.57421875" style="1" customWidth="1"/>
    <col min="2" max="2" width="13.28125" style="1" customWidth="1"/>
  </cols>
  <sheetData>
    <row r="1" spans="1:3" ht="15.75">
      <c r="A1" s="53" t="s">
        <v>0</v>
      </c>
      <c r="B1" s="13" t="s">
        <v>4</v>
      </c>
      <c r="C1">
        <v>1</v>
      </c>
    </row>
    <row r="2" spans="1:6" ht="15.75">
      <c r="A2" s="6">
        <v>38954</v>
      </c>
      <c r="B2" s="22">
        <v>373.26</v>
      </c>
      <c r="C2" s="52">
        <f>LN(B2/B3)</f>
        <v>-0.001258383812424812</v>
      </c>
      <c r="E2" t="s">
        <v>21</v>
      </c>
      <c r="F2">
        <f>PERCENTILE(C2:C510,0.05)</f>
        <v>-0.03226706340558643</v>
      </c>
    </row>
    <row r="3" spans="1:6" ht="15.75">
      <c r="A3" s="6">
        <v>38953</v>
      </c>
      <c r="B3" s="1">
        <v>373.73</v>
      </c>
      <c r="C3" s="52">
        <f aca="true" t="shared" si="0" ref="C3:C66">LN(B3/B4)</f>
        <v>0.0008030408911662211</v>
      </c>
      <c r="F3">
        <f>B2*(1+F2)</f>
        <v>361.2159959132308</v>
      </c>
    </row>
    <row r="4" spans="1:3" ht="15.75">
      <c r="A4" s="54">
        <v>38952</v>
      </c>
      <c r="B4" s="55">
        <v>373.43</v>
      </c>
      <c r="C4" s="52">
        <f t="shared" si="0"/>
        <v>-0.012930526566303403</v>
      </c>
    </row>
    <row r="5" spans="1:3" ht="15.75">
      <c r="A5" s="6">
        <v>38951</v>
      </c>
      <c r="B5" s="1">
        <v>378.29</v>
      </c>
      <c r="C5" s="52">
        <f t="shared" si="0"/>
        <v>0.002620470272280607</v>
      </c>
    </row>
    <row r="6" spans="1:3" ht="15.75">
      <c r="A6" s="6">
        <v>38950</v>
      </c>
      <c r="B6" s="1">
        <v>377.3</v>
      </c>
      <c r="C6" s="52">
        <f t="shared" si="0"/>
        <v>-0.015933868516765013</v>
      </c>
    </row>
    <row r="7" spans="1:3" ht="15.75">
      <c r="A7" s="6">
        <v>38947</v>
      </c>
      <c r="B7" s="1">
        <v>383.36</v>
      </c>
      <c r="C7" s="52">
        <f t="shared" si="0"/>
        <v>-0.006344604984598809</v>
      </c>
    </row>
    <row r="8" spans="1:3" ht="15.75">
      <c r="A8" s="6">
        <v>38946</v>
      </c>
      <c r="B8" s="1">
        <v>385.8</v>
      </c>
      <c r="C8" s="52">
        <f t="shared" si="0"/>
        <v>-0.004964329152778542</v>
      </c>
    </row>
    <row r="9" spans="1:3" ht="15.75">
      <c r="A9" s="6">
        <v>38945</v>
      </c>
      <c r="B9" s="1">
        <v>387.72</v>
      </c>
      <c r="C9" s="52">
        <f t="shared" si="0"/>
        <v>0.017562797755355474</v>
      </c>
    </row>
    <row r="10" spans="1:3" ht="15.75">
      <c r="A10" s="6">
        <v>38944</v>
      </c>
      <c r="B10" s="1">
        <v>380.97</v>
      </c>
      <c r="C10" s="52">
        <f t="shared" si="0"/>
        <v>0.030759354624014214</v>
      </c>
    </row>
    <row r="11" spans="1:3" ht="15.75">
      <c r="A11" s="6">
        <v>38943</v>
      </c>
      <c r="B11" s="1">
        <v>369.43</v>
      </c>
      <c r="C11" s="52">
        <f t="shared" si="0"/>
        <v>0.002520565615646329</v>
      </c>
    </row>
    <row r="12" spans="1:3" ht="15.75">
      <c r="A12" s="6">
        <v>38940</v>
      </c>
      <c r="B12" s="1">
        <v>368.5</v>
      </c>
      <c r="C12" s="52">
        <f t="shared" si="0"/>
        <v>-0.015349702210597903</v>
      </c>
    </row>
    <row r="13" spans="1:3" ht="15.75">
      <c r="A13" s="6">
        <v>38939</v>
      </c>
      <c r="B13" s="1">
        <v>374.2</v>
      </c>
      <c r="C13" s="52">
        <f t="shared" si="0"/>
        <v>-0.00729560974849255</v>
      </c>
    </row>
    <row r="14" spans="1:3" ht="15.75">
      <c r="A14" s="6">
        <v>38938</v>
      </c>
      <c r="B14" s="1">
        <v>376.94</v>
      </c>
      <c r="C14" s="52">
        <f t="shared" si="0"/>
        <v>-0.01071335153821922</v>
      </c>
    </row>
    <row r="15" spans="1:3" ht="15.75">
      <c r="A15" s="6">
        <v>38937</v>
      </c>
      <c r="B15" s="1">
        <v>381</v>
      </c>
      <c r="C15" s="52">
        <f t="shared" si="0"/>
        <v>0.00803746338851525</v>
      </c>
    </row>
    <row r="16" spans="1:3" ht="15.75">
      <c r="A16" s="6">
        <v>38936</v>
      </c>
      <c r="B16" s="1">
        <v>377.95</v>
      </c>
      <c r="C16" s="52">
        <f t="shared" si="0"/>
        <v>0.010907264292260993</v>
      </c>
    </row>
    <row r="17" spans="1:3" ht="15.75">
      <c r="A17" s="6">
        <v>38933</v>
      </c>
      <c r="B17" s="1">
        <v>373.85</v>
      </c>
      <c r="C17" s="52">
        <f t="shared" si="0"/>
        <v>-0.0041108380991485925</v>
      </c>
    </row>
    <row r="18" spans="1:3" ht="15.75">
      <c r="A18" s="6">
        <v>38932</v>
      </c>
      <c r="B18" s="1">
        <v>375.39</v>
      </c>
      <c r="C18" s="52">
        <f t="shared" si="0"/>
        <v>0.0219771307895424</v>
      </c>
    </row>
    <row r="19" spans="1:3" ht="15.75">
      <c r="A19" s="6">
        <v>38931</v>
      </c>
      <c r="B19" s="1">
        <v>367.23</v>
      </c>
      <c r="C19" s="52">
        <f t="shared" si="0"/>
        <v>-0.02229674725251091</v>
      </c>
    </row>
    <row r="20" spans="1:3" ht="15.75">
      <c r="A20" s="6">
        <v>38930</v>
      </c>
      <c r="B20" s="1">
        <v>375.51</v>
      </c>
      <c r="C20" s="52">
        <f t="shared" si="0"/>
        <v>-0.02910546476618873</v>
      </c>
    </row>
    <row r="21" spans="1:3" ht="15.75">
      <c r="A21" s="6">
        <v>38929</v>
      </c>
      <c r="B21" s="1">
        <v>386.6</v>
      </c>
      <c r="C21" s="52">
        <f t="shared" si="0"/>
        <v>-0.003924003382868159</v>
      </c>
    </row>
    <row r="22" spans="1:3" ht="15.75">
      <c r="A22" s="6">
        <v>38926</v>
      </c>
      <c r="B22" s="1">
        <v>388.12</v>
      </c>
      <c r="C22" s="52">
        <f t="shared" si="0"/>
        <v>0.014847388979852468</v>
      </c>
    </row>
    <row r="23" spans="1:3" ht="15.75">
      <c r="A23" s="6">
        <v>38925</v>
      </c>
      <c r="B23" s="1">
        <v>382.4</v>
      </c>
      <c r="C23" s="52">
        <f t="shared" si="0"/>
        <v>-0.008074011826138042</v>
      </c>
    </row>
    <row r="24" spans="1:3" ht="15.75">
      <c r="A24" s="6">
        <v>38924</v>
      </c>
      <c r="B24" s="1">
        <v>385.5</v>
      </c>
      <c r="C24" s="52">
        <f t="shared" si="0"/>
        <v>-0.00996317252181469</v>
      </c>
    </row>
    <row r="25" spans="1:3" ht="15.75">
      <c r="A25" s="6">
        <v>38923</v>
      </c>
      <c r="B25" s="1">
        <v>389.36</v>
      </c>
      <c r="C25" s="52">
        <f t="shared" si="0"/>
        <v>-0.003947407273710217</v>
      </c>
    </row>
    <row r="26" spans="1:3" ht="15.75">
      <c r="A26" s="6">
        <v>38922</v>
      </c>
      <c r="B26" s="1">
        <v>390.9</v>
      </c>
      <c r="C26" s="52">
        <f t="shared" si="0"/>
        <v>0.0020230221621507748</v>
      </c>
    </row>
    <row r="27" spans="1:3" ht="15.75">
      <c r="A27" s="6">
        <v>38919</v>
      </c>
      <c r="B27" s="1">
        <v>390.11</v>
      </c>
      <c r="C27" s="52">
        <f t="shared" si="0"/>
        <v>0.007694028151695096</v>
      </c>
    </row>
    <row r="28" spans="1:3" ht="15.75">
      <c r="A28" s="6">
        <v>38918</v>
      </c>
      <c r="B28" s="1">
        <v>387.12</v>
      </c>
      <c r="C28" s="52">
        <f t="shared" si="0"/>
        <v>-0.030226694404800344</v>
      </c>
    </row>
    <row r="29" spans="1:3" ht="15.75">
      <c r="A29" s="6">
        <v>38917</v>
      </c>
      <c r="B29" s="1">
        <v>399</v>
      </c>
      <c r="C29" s="52">
        <f t="shared" si="0"/>
        <v>-0.01009920683974648</v>
      </c>
    </row>
    <row r="30" spans="1:3" ht="15.75">
      <c r="A30" s="6">
        <v>38916</v>
      </c>
      <c r="B30" s="1">
        <v>403.05</v>
      </c>
      <c r="C30" s="52">
        <f t="shared" si="0"/>
        <v>-0.01193690648068618</v>
      </c>
    </row>
    <row r="31" spans="1:3" ht="15.75">
      <c r="A31" s="6">
        <v>38915</v>
      </c>
      <c r="B31" s="1">
        <v>407.89</v>
      </c>
      <c r="C31" s="52">
        <f t="shared" si="0"/>
        <v>0.010821042500292713</v>
      </c>
    </row>
    <row r="32" spans="1:3" ht="15.75">
      <c r="A32" s="6">
        <v>38912</v>
      </c>
      <c r="B32" s="1">
        <v>403.5</v>
      </c>
      <c r="C32" s="52">
        <f t="shared" si="0"/>
        <v>-0.013122934005496743</v>
      </c>
    </row>
    <row r="33" spans="1:3" ht="15.75">
      <c r="A33" s="6">
        <v>38911</v>
      </c>
      <c r="B33" s="1">
        <v>408.83</v>
      </c>
      <c r="C33" s="52">
        <f t="shared" si="0"/>
        <v>-0.0203861408264443</v>
      </c>
    </row>
    <row r="34" spans="1:3" ht="15.75">
      <c r="A34" s="6">
        <v>38910</v>
      </c>
      <c r="B34" s="1">
        <v>417.25</v>
      </c>
      <c r="C34" s="52">
        <f t="shared" si="0"/>
        <v>-0.017367775977695028</v>
      </c>
    </row>
    <row r="35" spans="1:3" ht="15.75">
      <c r="A35" s="6">
        <v>38909</v>
      </c>
      <c r="B35" s="1">
        <v>424.56</v>
      </c>
      <c r="C35" s="52">
        <f t="shared" si="0"/>
        <v>0.015093551525106262</v>
      </c>
    </row>
    <row r="36" spans="1:3" ht="15.75">
      <c r="A36" s="6">
        <v>38908</v>
      </c>
      <c r="B36" s="1">
        <v>418.2</v>
      </c>
      <c r="C36" s="52">
        <f t="shared" si="0"/>
        <v>-0.005365779284373729</v>
      </c>
    </row>
    <row r="37" spans="1:3" ht="15.75">
      <c r="A37" s="6">
        <v>38905</v>
      </c>
      <c r="B37" s="1">
        <v>420.45</v>
      </c>
      <c r="C37" s="52">
        <f t="shared" si="0"/>
        <v>-0.006495684496398826</v>
      </c>
    </row>
    <row r="38" spans="1:3" ht="15.75">
      <c r="A38" s="6">
        <v>38904</v>
      </c>
      <c r="B38" s="1">
        <v>423.19</v>
      </c>
      <c r="C38" s="52">
        <f t="shared" si="0"/>
        <v>0.00409637700623914</v>
      </c>
    </row>
    <row r="39" spans="1:3" ht="15.75">
      <c r="A39" s="6">
        <v>38903</v>
      </c>
      <c r="B39" s="1">
        <v>421.46</v>
      </c>
      <c r="C39" s="52">
        <f t="shared" si="0"/>
        <v>-0.004120006775022902</v>
      </c>
    </row>
    <row r="40" spans="1:3" ht="15.75">
      <c r="A40" s="6">
        <v>38901</v>
      </c>
      <c r="B40" s="1">
        <v>423.2</v>
      </c>
      <c r="C40" s="52">
        <f t="shared" si="0"/>
        <v>0.009186681109004155</v>
      </c>
    </row>
    <row r="41" spans="1:3" ht="15.75">
      <c r="A41" s="6">
        <v>38898</v>
      </c>
      <c r="B41" s="1">
        <v>419.33</v>
      </c>
      <c r="C41" s="52">
        <f t="shared" si="0"/>
        <v>0.00363141570197524</v>
      </c>
    </row>
    <row r="42" spans="1:3" ht="15.75">
      <c r="A42" s="6">
        <v>38897</v>
      </c>
      <c r="B42" s="1">
        <v>417.81</v>
      </c>
      <c r="C42" s="52">
        <f t="shared" si="0"/>
        <v>0.028402724867305666</v>
      </c>
    </row>
    <row r="43" spans="1:3" ht="15.75">
      <c r="A43" s="6">
        <v>38896</v>
      </c>
      <c r="B43" s="1">
        <v>406.11</v>
      </c>
      <c r="C43" s="52">
        <f t="shared" si="0"/>
        <v>0.009376267002095361</v>
      </c>
    </row>
    <row r="44" spans="1:3" ht="15.75">
      <c r="A44" s="6">
        <v>38895</v>
      </c>
      <c r="B44" s="1">
        <v>402.32</v>
      </c>
      <c r="C44" s="52">
        <f t="shared" si="0"/>
        <v>-0.004711492336914255</v>
      </c>
    </row>
    <row r="45" spans="1:3" ht="15.75">
      <c r="A45" s="6">
        <v>38894</v>
      </c>
      <c r="B45" s="1">
        <v>404.22</v>
      </c>
      <c r="C45" s="52">
        <f t="shared" si="0"/>
        <v>-0.001582044132807738</v>
      </c>
    </row>
    <row r="46" spans="1:3" ht="15.75">
      <c r="A46" s="6">
        <v>38891</v>
      </c>
      <c r="B46" s="1">
        <v>404.86</v>
      </c>
      <c r="C46" s="52">
        <f t="shared" si="0"/>
        <v>0.012201789038600495</v>
      </c>
    </row>
    <row r="47" spans="1:3" ht="15.75">
      <c r="A47" s="6">
        <v>38890</v>
      </c>
      <c r="B47" s="1">
        <v>399.95</v>
      </c>
      <c r="C47" s="52">
        <f t="shared" si="0"/>
        <v>-0.005435880131727659</v>
      </c>
    </row>
    <row r="48" spans="1:3" ht="15.75">
      <c r="A48" s="6">
        <v>38889</v>
      </c>
      <c r="B48" s="1">
        <v>402.13</v>
      </c>
      <c r="C48" s="52">
        <f t="shared" si="0"/>
        <v>0.037911546364658495</v>
      </c>
    </row>
    <row r="49" spans="1:3" ht="15.75">
      <c r="A49" s="6">
        <v>38888</v>
      </c>
      <c r="B49" s="1">
        <v>387.17</v>
      </c>
      <c r="C49" s="52">
        <f t="shared" si="0"/>
        <v>-0.002502226222049073</v>
      </c>
    </row>
    <row r="50" spans="1:3" ht="15.75">
      <c r="A50" s="6">
        <v>38887</v>
      </c>
      <c r="B50" s="1">
        <v>388.14</v>
      </c>
      <c r="C50" s="52">
        <f t="shared" si="0"/>
        <v>-0.006573902777075792</v>
      </c>
    </row>
    <row r="51" spans="1:3" ht="15.75">
      <c r="A51" s="6">
        <v>38884</v>
      </c>
      <c r="B51" s="1">
        <v>390.7</v>
      </c>
      <c r="C51" s="52">
        <f t="shared" si="0"/>
        <v>-0.0007675579243408721</v>
      </c>
    </row>
    <row r="52" spans="1:3" ht="15.75">
      <c r="A52" s="6">
        <v>38883</v>
      </c>
      <c r="B52" s="1">
        <v>391</v>
      </c>
      <c r="C52" s="52">
        <f t="shared" si="0"/>
        <v>0.017049897795771186</v>
      </c>
    </row>
    <row r="53" spans="1:3" ht="15.75">
      <c r="A53" s="6">
        <v>38882</v>
      </c>
      <c r="B53" s="1">
        <v>384.39</v>
      </c>
      <c r="C53" s="52">
        <f t="shared" si="0"/>
        <v>-0.00552595094151328</v>
      </c>
    </row>
    <row r="54" spans="1:3" ht="15.75">
      <c r="A54" s="6">
        <v>38881</v>
      </c>
      <c r="B54" s="1">
        <v>386.52</v>
      </c>
      <c r="C54" s="52">
        <f t="shared" si="0"/>
        <v>0.012967918623736262</v>
      </c>
    </row>
    <row r="55" spans="1:3" ht="15.75">
      <c r="A55" s="6">
        <v>38880</v>
      </c>
      <c r="B55" s="1">
        <v>381.54</v>
      </c>
      <c r="C55" s="52">
        <f t="shared" si="0"/>
        <v>-0.013097269669719884</v>
      </c>
    </row>
    <row r="56" spans="1:3" ht="15.75">
      <c r="A56" s="6">
        <v>38877</v>
      </c>
      <c r="B56" s="1">
        <v>386.57</v>
      </c>
      <c r="C56" s="52">
        <f t="shared" si="0"/>
        <v>-0.017259715260672583</v>
      </c>
    </row>
    <row r="57" spans="1:3" ht="15.75">
      <c r="A57" s="6">
        <v>38876</v>
      </c>
      <c r="B57" s="1">
        <v>393.3</v>
      </c>
      <c r="C57" s="52">
        <f t="shared" si="0"/>
        <v>0.017414938523777172</v>
      </c>
    </row>
    <row r="58" spans="1:3" ht="15.75">
      <c r="A58" s="6">
        <v>38875</v>
      </c>
      <c r="B58" s="1">
        <v>386.51</v>
      </c>
      <c r="C58" s="52">
        <f t="shared" si="0"/>
        <v>-0.008963356855327773</v>
      </c>
    </row>
    <row r="59" spans="1:3" ht="15.75">
      <c r="A59" s="6">
        <v>38874</v>
      </c>
      <c r="B59" s="1">
        <v>389.99</v>
      </c>
      <c r="C59" s="52">
        <f t="shared" si="0"/>
        <v>0.04068952126577057</v>
      </c>
    </row>
    <row r="60" spans="1:3" ht="15.75">
      <c r="A60" s="6">
        <v>38873</v>
      </c>
      <c r="B60" s="1">
        <v>374.44</v>
      </c>
      <c r="C60" s="52">
        <f t="shared" si="0"/>
        <v>-0.013264905065782382</v>
      </c>
    </row>
    <row r="61" spans="1:3" ht="15.75">
      <c r="A61" s="6">
        <v>38870</v>
      </c>
      <c r="B61" s="1">
        <v>379.44</v>
      </c>
      <c r="C61" s="52">
        <f t="shared" si="0"/>
        <v>-0.008345847985908967</v>
      </c>
    </row>
    <row r="62" spans="1:3" ht="15.75">
      <c r="A62" s="6">
        <v>38869</v>
      </c>
      <c r="B62" s="1">
        <v>382.62</v>
      </c>
      <c r="C62" s="52">
        <f t="shared" si="0"/>
        <v>0.02863246335316418</v>
      </c>
    </row>
    <row r="63" spans="1:3" ht="15.75">
      <c r="A63" s="6">
        <v>38868</v>
      </c>
      <c r="B63" s="1">
        <v>371.82</v>
      </c>
      <c r="C63" s="52">
        <f t="shared" si="0"/>
        <v>-0.00032268473981188363</v>
      </c>
    </row>
    <row r="64" spans="1:3" ht="15.75">
      <c r="A64" s="6">
        <v>38867</v>
      </c>
      <c r="B64" s="1">
        <v>371.94</v>
      </c>
      <c r="C64" s="52">
        <f t="shared" si="0"/>
        <v>-0.024985037668364574</v>
      </c>
    </row>
    <row r="65" spans="1:3" ht="15.75">
      <c r="A65" s="6">
        <v>38863</v>
      </c>
      <c r="B65" s="1">
        <v>381.35</v>
      </c>
      <c r="C65" s="52">
        <f t="shared" si="0"/>
        <v>-0.004291290568960843</v>
      </c>
    </row>
    <row r="66" spans="1:3" ht="15.75">
      <c r="A66" s="6">
        <v>38862</v>
      </c>
      <c r="B66" s="1">
        <v>382.99</v>
      </c>
      <c r="C66" s="52">
        <f t="shared" si="0"/>
        <v>0.004553551257587168</v>
      </c>
    </row>
    <row r="67" spans="1:3" ht="15.75">
      <c r="A67" s="6">
        <v>38861</v>
      </c>
      <c r="B67" s="1">
        <v>381.25</v>
      </c>
      <c r="C67" s="52">
        <f aca="true" t="shared" si="1" ref="C67:C130">LN(B67/B68)</f>
        <v>0.014983830141561105</v>
      </c>
    </row>
    <row r="68" spans="1:3" ht="15.75">
      <c r="A68" s="6">
        <v>38860</v>
      </c>
      <c r="B68" s="1">
        <v>375.58</v>
      </c>
      <c r="C68" s="52">
        <f t="shared" si="1"/>
        <v>0.012404215144525341</v>
      </c>
    </row>
    <row r="69" spans="1:3" ht="15.75">
      <c r="A69" s="6">
        <v>38859</v>
      </c>
      <c r="B69" s="1">
        <v>370.95</v>
      </c>
      <c r="C69" s="52">
        <f t="shared" si="1"/>
        <v>0.0025102244040785177</v>
      </c>
    </row>
    <row r="70" spans="1:3" ht="15.75">
      <c r="A70" s="6">
        <v>38856</v>
      </c>
      <c r="B70" s="1">
        <v>370.02</v>
      </c>
      <c r="C70" s="52">
        <f t="shared" si="1"/>
        <v>-0.0026180498348108536</v>
      </c>
    </row>
    <row r="71" spans="1:3" ht="15.75">
      <c r="A71" s="6">
        <v>38855</v>
      </c>
      <c r="B71" s="1">
        <v>370.99</v>
      </c>
      <c r="C71" s="52">
        <f t="shared" si="1"/>
        <v>-0.009416694891006987</v>
      </c>
    </row>
    <row r="72" spans="1:3" ht="15.75">
      <c r="A72" s="6">
        <v>38854</v>
      </c>
      <c r="B72" s="1">
        <v>374.5</v>
      </c>
      <c r="C72" s="52">
        <f t="shared" si="1"/>
        <v>0.008581441774239846</v>
      </c>
    </row>
    <row r="73" spans="1:3" ht="15.75">
      <c r="A73" s="6">
        <v>38853</v>
      </c>
      <c r="B73" s="1">
        <v>371.3</v>
      </c>
      <c r="C73" s="52">
        <f t="shared" si="1"/>
        <v>-0.01311055568389554</v>
      </c>
    </row>
    <row r="74" spans="1:3" ht="15.75">
      <c r="A74" s="6">
        <v>38852</v>
      </c>
      <c r="B74" s="1">
        <v>376.2</v>
      </c>
      <c r="C74" s="52">
        <f t="shared" si="1"/>
        <v>0.005517586266164485</v>
      </c>
    </row>
    <row r="75" spans="1:3" ht="15.75">
      <c r="A75" s="6">
        <v>38849</v>
      </c>
      <c r="B75" s="1">
        <v>374.13</v>
      </c>
      <c r="C75" s="52">
        <f t="shared" si="1"/>
        <v>-0.0338213624290164</v>
      </c>
    </row>
    <row r="76" spans="1:3" ht="15.75">
      <c r="A76" s="6">
        <v>38848</v>
      </c>
      <c r="B76" s="1">
        <v>387</v>
      </c>
      <c r="C76" s="52">
        <f t="shared" si="1"/>
        <v>-0.040462239893838375</v>
      </c>
    </row>
    <row r="77" spans="1:3" ht="15.75">
      <c r="A77" s="6">
        <v>38847</v>
      </c>
      <c r="B77" s="1">
        <v>402.98</v>
      </c>
      <c r="C77" s="52">
        <f t="shared" si="1"/>
        <v>-0.014339105965874559</v>
      </c>
    </row>
    <row r="78" spans="1:3" ht="15.75">
      <c r="A78" s="6">
        <v>38846</v>
      </c>
      <c r="B78" s="1">
        <v>408.8</v>
      </c>
      <c r="C78" s="52">
        <f t="shared" si="1"/>
        <v>0.034897391174653285</v>
      </c>
    </row>
    <row r="79" spans="1:3" ht="15.75">
      <c r="A79" s="6">
        <v>38845</v>
      </c>
      <c r="B79" s="1">
        <v>394.78</v>
      </c>
      <c r="C79" s="52">
        <f t="shared" si="1"/>
        <v>0.001216606831259773</v>
      </c>
    </row>
    <row r="80" spans="1:3" ht="15.75">
      <c r="A80" s="6">
        <v>38842</v>
      </c>
      <c r="B80" s="1">
        <v>394.3</v>
      </c>
      <c r="C80" s="52">
        <f t="shared" si="1"/>
        <v>-0.0011406122521700013</v>
      </c>
    </row>
    <row r="81" spans="1:3" ht="15.75">
      <c r="A81" s="6">
        <v>38841</v>
      </c>
      <c r="B81" s="1">
        <v>394.75</v>
      </c>
      <c r="C81" s="52">
        <f t="shared" si="1"/>
        <v>0.0014703648139110697</v>
      </c>
    </row>
    <row r="82" spans="1:3" ht="15.75">
      <c r="A82" s="6">
        <v>38840</v>
      </c>
      <c r="B82" s="1">
        <v>394.17</v>
      </c>
      <c r="C82" s="52">
        <f t="shared" si="1"/>
        <v>-0.0015970192374861148</v>
      </c>
    </row>
    <row r="83" spans="1:3" ht="15.75">
      <c r="A83" s="6">
        <v>38839</v>
      </c>
      <c r="B83" s="1">
        <v>394.8</v>
      </c>
      <c r="C83" s="52">
        <f t="shared" si="1"/>
        <v>-0.010331451352034315</v>
      </c>
    </row>
    <row r="84" spans="1:3" ht="15.75">
      <c r="A84" s="6">
        <v>38838</v>
      </c>
      <c r="B84" s="1">
        <v>398.9</v>
      </c>
      <c r="C84" s="52">
        <f t="shared" si="1"/>
        <v>-0.04662712264059102</v>
      </c>
    </row>
    <row r="85" spans="1:3" ht="15.75">
      <c r="A85" s="6">
        <v>38835</v>
      </c>
      <c r="B85" s="1">
        <v>417.94</v>
      </c>
      <c r="C85" s="52">
        <f t="shared" si="1"/>
        <v>-0.00498825574599161</v>
      </c>
    </row>
    <row r="86" spans="1:3" ht="15.75">
      <c r="A86" s="6">
        <v>38834</v>
      </c>
      <c r="B86" s="1">
        <v>420.03</v>
      </c>
      <c r="C86" s="52">
        <f t="shared" si="1"/>
        <v>-0.014042783956432471</v>
      </c>
    </row>
    <row r="87" spans="1:3" ht="15.75">
      <c r="A87" s="6">
        <v>38833</v>
      </c>
      <c r="B87" s="1">
        <v>425.97</v>
      </c>
      <c r="C87" s="52">
        <f t="shared" si="1"/>
        <v>-0.0027897290489684347</v>
      </c>
    </row>
    <row r="88" spans="1:3" ht="15.75">
      <c r="A88" s="6">
        <v>38832</v>
      </c>
      <c r="B88" s="1">
        <v>427.16</v>
      </c>
      <c r="C88" s="52">
        <f t="shared" si="1"/>
        <v>-0.030751795072889672</v>
      </c>
    </row>
    <row r="89" spans="1:3" ht="15.75">
      <c r="A89" s="6">
        <v>38831</v>
      </c>
      <c r="B89" s="1">
        <v>440.5</v>
      </c>
      <c r="C89" s="52">
        <f t="shared" si="1"/>
        <v>0.0077484435069652205</v>
      </c>
    </row>
    <row r="90" spans="1:3" ht="15.75">
      <c r="A90" s="6">
        <v>38828</v>
      </c>
      <c r="B90" s="1">
        <v>437.1</v>
      </c>
      <c r="C90" s="52">
        <f t="shared" si="1"/>
        <v>0.05188348163857065</v>
      </c>
    </row>
    <row r="91" spans="1:3" ht="15.75">
      <c r="A91" s="6">
        <v>38827</v>
      </c>
      <c r="B91" s="1">
        <v>415</v>
      </c>
      <c r="C91" s="52">
        <f t="shared" si="1"/>
        <v>0.010902591338215436</v>
      </c>
    </row>
    <row r="92" spans="1:3" ht="15.75">
      <c r="A92" s="6">
        <v>38826</v>
      </c>
      <c r="B92" s="1">
        <v>410.5</v>
      </c>
      <c r="C92" s="52">
        <f t="shared" si="1"/>
        <v>0.015367167908829821</v>
      </c>
    </row>
    <row r="93" spans="1:3" ht="15.75">
      <c r="A93" s="6">
        <v>38825</v>
      </c>
      <c r="B93" s="1">
        <v>404.24</v>
      </c>
      <c r="C93" s="52">
        <f t="shared" si="1"/>
        <v>-0.006362066190687825</v>
      </c>
    </row>
    <row r="94" spans="1:3" ht="15.75">
      <c r="A94" s="6">
        <v>38824</v>
      </c>
      <c r="B94" s="1">
        <v>406.82</v>
      </c>
      <c r="C94" s="52">
        <f t="shared" si="1"/>
        <v>0.011520807790021247</v>
      </c>
    </row>
    <row r="95" spans="1:3" ht="15.75">
      <c r="A95" s="6">
        <v>38820</v>
      </c>
      <c r="B95" s="1">
        <v>402.16</v>
      </c>
      <c r="C95" s="52">
        <f t="shared" si="1"/>
        <v>-0.016742879796663255</v>
      </c>
    </row>
    <row r="96" spans="1:3" ht="15.75">
      <c r="A96" s="6">
        <v>38819</v>
      </c>
      <c r="B96" s="1">
        <v>408.95</v>
      </c>
      <c r="C96" s="52">
        <f t="shared" si="1"/>
        <v>-0.0017346481915265924</v>
      </c>
    </row>
    <row r="97" spans="1:3" ht="15.75">
      <c r="A97" s="6">
        <v>38818</v>
      </c>
      <c r="B97" s="1">
        <v>409.66</v>
      </c>
      <c r="C97" s="52">
        <f t="shared" si="1"/>
        <v>-0.01627075747511783</v>
      </c>
    </row>
    <row r="98" spans="1:3" ht="15.75">
      <c r="A98" s="6">
        <v>38817</v>
      </c>
      <c r="B98" s="1">
        <v>416.38</v>
      </c>
      <c r="C98" s="52">
        <f t="shared" si="1"/>
        <v>0.02485113420848864</v>
      </c>
    </row>
    <row r="99" spans="1:3" ht="15.75">
      <c r="A99" s="6">
        <v>38814</v>
      </c>
      <c r="B99" s="1">
        <v>406.16</v>
      </c>
      <c r="C99" s="52">
        <f t="shared" si="1"/>
        <v>-0.012283904186648344</v>
      </c>
    </row>
    <row r="100" spans="1:3" ht="15.75">
      <c r="A100" s="6">
        <v>38813</v>
      </c>
      <c r="B100" s="1">
        <v>411.18</v>
      </c>
      <c r="C100" s="52">
        <f t="shared" si="1"/>
        <v>0.007788410525917375</v>
      </c>
    </row>
    <row r="101" spans="1:3" ht="15.75">
      <c r="A101" s="6">
        <v>38812</v>
      </c>
      <c r="B101" s="1">
        <v>407.99</v>
      </c>
      <c r="C101" s="52">
        <f t="shared" si="1"/>
        <v>0.008986556113689427</v>
      </c>
    </row>
    <row r="102" spans="1:3" ht="15.75">
      <c r="A102" s="6">
        <v>38811</v>
      </c>
      <c r="B102" s="1">
        <v>404.34</v>
      </c>
      <c r="C102" s="52">
        <f t="shared" si="1"/>
        <v>0.03687889584151714</v>
      </c>
    </row>
    <row r="103" spans="1:3" ht="15.75">
      <c r="A103" s="6">
        <v>38810</v>
      </c>
      <c r="B103" s="1">
        <v>389.7</v>
      </c>
      <c r="C103" s="52">
        <f t="shared" si="1"/>
        <v>-0.000769526779028541</v>
      </c>
    </row>
    <row r="104" spans="1:3" ht="15.75">
      <c r="A104" s="6">
        <v>38807</v>
      </c>
      <c r="B104" s="1">
        <v>390</v>
      </c>
      <c r="C104" s="52">
        <f t="shared" si="1"/>
        <v>0.004008021397538868</v>
      </c>
    </row>
    <row r="105" spans="1:3" ht="15.75">
      <c r="A105" s="6">
        <v>38806</v>
      </c>
      <c r="B105" s="1">
        <v>388.44</v>
      </c>
      <c r="C105" s="52">
        <f t="shared" si="1"/>
        <v>-0.01669641298168714</v>
      </c>
    </row>
    <row r="106" spans="1:3" ht="15.75">
      <c r="A106" s="6">
        <v>38805</v>
      </c>
      <c r="B106" s="1">
        <v>394.98</v>
      </c>
      <c r="C106" s="52">
        <f t="shared" si="1"/>
        <v>0.04605957994853788</v>
      </c>
    </row>
    <row r="107" spans="1:3" ht="15.75">
      <c r="A107" s="6">
        <v>38804</v>
      </c>
      <c r="B107" s="1">
        <v>377.2</v>
      </c>
      <c r="C107" s="52">
        <f t="shared" si="1"/>
        <v>0.02011073414116103</v>
      </c>
    </row>
    <row r="108" spans="1:3" ht="15.75">
      <c r="A108" s="6">
        <v>38803</v>
      </c>
      <c r="B108" s="1">
        <v>369.69</v>
      </c>
      <c r="C108" s="52">
        <f t="shared" si="1"/>
        <v>0.010578080661376107</v>
      </c>
    </row>
    <row r="109" spans="1:3" ht="15.75">
      <c r="A109" s="6">
        <v>38800</v>
      </c>
      <c r="B109" s="1">
        <v>365.8</v>
      </c>
      <c r="C109" s="52">
        <f t="shared" si="1"/>
        <v>0.06759768805747185</v>
      </c>
    </row>
    <row r="110" spans="1:3" ht="15.75">
      <c r="A110" s="6">
        <v>38799</v>
      </c>
      <c r="B110" s="1">
        <v>341.89</v>
      </c>
      <c r="C110" s="52">
        <f t="shared" si="1"/>
        <v>0.004896580717856693</v>
      </c>
    </row>
    <row r="111" spans="1:3" ht="15.75">
      <c r="A111" s="6">
        <v>38798</v>
      </c>
      <c r="B111" s="1">
        <v>340.22</v>
      </c>
      <c r="C111" s="52">
        <f t="shared" si="1"/>
        <v>0.0008821713748806295</v>
      </c>
    </row>
    <row r="112" spans="1:3" ht="15.75">
      <c r="A112" s="6">
        <v>38797</v>
      </c>
      <c r="B112" s="1">
        <v>339.92</v>
      </c>
      <c r="C112" s="52">
        <f t="shared" si="1"/>
        <v>-0.024038011988191894</v>
      </c>
    </row>
    <row r="113" spans="1:3" ht="15.75">
      <c r="A113" s="6">
        <v>38796</v>
      </c>
      <c r="B113" s="1">
        <v>348.19</v>
      </c>
      <c r="C113" s="52">
        <f t="shared" si="1"/>
        <v>0.024420528065887227</v>
      </c>
    </row>
    <row r="114" spans="1:3" ht="15.75">
      <c r="A114" s="6">
        <v>38793</v>
      </c>
      <c r="B114" s="1">
        <v>339.79</v>
      </c>
      <c r="C114" s="52">
        <f t="shared" si="1"/>
        <v>0.0030063686873714216</v>
      </c>
    </row>
    <row r="115" spans="1:3" ht="15.75">
      <c r="A115" s="6">
        <v>38792</v>
      </c>
      <c r="B115" s="1">
        <v>338.77</v>
      </c>
      <c r="C115" s="52">
        <f t="shared" si="1"/>
        <v>-0.01677267941222382</v>
      </c>
    </row>
    <row r="116" spans="1:3" ht="15.75">
      <c r="A116" s="6">
        <v>38791</v>
      </c>
      <c r="B116" s="1">
        <v>344.5</v>
      </c>
      <c r="C116" s="52">
        <f t="shared" si="1"/>
        <v>-0.019147869604294758</v>
      </c>
    </row>
    <row r="117" spans="1:3" ht="15.75">
      <c r="A117" s="6">
        <v>38790</v>
      </c>
      <c r="B117" s="1">
        <v>351.16</v>
      </c>
      <c r="C117" s="52">
        <f t="shared" si="1"/>
        <v>0.040981004010134096</v>
      </c>
    </row>
    <row r="118" spans="1:3" ht="15.75">
      <c r="A118" s="6">
        <v>38789</v>
      </c>
      <c r="B118" s="1">
        <v>337.06</v>
      </c>
      <c r="C118" s="52">
        <f t="shared" si="1"/>
        <v>-0.0013045542647106142</v>
      </c>
    </row>
    <row r="119" spans="1:3" ht="15.75">
      <c r="A119" s="6">
        <v>38786</v>
      </c>
      <c r="B119" s="1">
        <v>337.5</v>
      </c>
      <c r="C119" s="52">
        <f t="shared" si="1"/>
        <v>-0.016164936853355388</v>
      </c>
    </row>
    <row r="120" spans="1:3" ht="15.75">
      <c r="A120" s="6">
        <v>38785</v>
      </c>
      <c r="B120" s="1">
        <v>343</v>
      </c>
      <c r="C120" s="52">
        <f t="shared" si="1"/>
        <v>-0.03122742544924531</v>
      </c>
    </row>
    <row r="121" spans="1:3" ht="15.75">
      <c r="A121" s="6">
        <v>38784</v>
      </c>
      <c r="B121" s="1">
        <v>353.88</v>
      </c>
      <c r="C121" s="52">
        <f t="shared" si="1"/>
        <v>-0.02943149521303674</v>
      </c>
    </row>
    <row r="122" spans="1:3" ht="15.75">
      <c r="A122" s="6">
        <v>38783</v>
      </c>
      <c r="B122" s="1">
        <v>364.45</v>
      </c>
      <c r="C122" s="52">
        <f t="shared" si="1"/>
        <v>-0.009965272556753635</v>
      </c>
    </row>
    <row r="123" spans="1:3" ht="15.75">
      <c r="A123" s="6">
        <v>38782</v>
      </c>
      <c r="B123" s="1">
        <v>368.1</v>
      </c>
      <c r="C123" s="52">
        <f t="shared" si="1"/>
        <v>-0.027015632368098293</v>
      </c>
    </row>
    <row r="124" spans="1:3" ht="15.75">
      <c r="A124" s="6">
        <v>38779</v>
      </c>
      <c r="B124" s="1">
        <v>378.18</v>
      </c>
      <c r="C124" s="52">
        <f t="shared" si="1"/>
        <v>0.0045850364569424975</v>
      </c>
    </row>
    <row r="125" spans="1:3" ht="15.75">
      <c r="A125" s="6">
        <v>38778</v>
      </c>
      <c r="B125" s="1">
        <v>376.45</v>
      </c>
      <c r="C125" s="52">
        <f t="shared" si="1"/>
        <v>0.03143597809595499</v>
      </c>
    </row>
    <row r="126" spans="1:3" ht="15.75">
      <c r="A126" s="6">
        <v>38777</v>
      </c>
      <c r="B126" s="1">
        <v>364.8</v>
      </c>
      <c r="C126" s="52">
        <f t="shared" si="1"/>
        <v>0.0059938042025135885</v>
      </c>
    </row>
    <row r="127" spans="1:3" ht="15.75">
      <c r="A127" s="6">
        <v>38776</v>
      </c>
      <c r="B127" s="1">
        <v>362.62</v>
      </c>
      <c r="C127" s="52">
        <f t="shared" si="1"/>
        <v>-0.07376516972080184</v>
      </c>
    </row>
    <row r="128" spans="1:3" ht="15.75">
      <c r="A128" s="6">
        <v>38775</v>
      </c>
      <c r="B128" s="1">
        <v>390.38</v>
      </c>
      <c r="C128" s="52">
        <f t="shared" si="1"/>
        <v>0.03381499078401489</v>
      </c>
    </row>
    <row r="129" spans="1:3" ht="15.75">
      <c r="A129" s="6">
        <v>38772</v>
      </c>
      <c r="B129" s="1">
        <v>377.4</v>
      </c>
      <c r="C129" s="52">
        <f t="shared" si="1"/>
        <v>-0.001773730725663297</v>
      </c>
    </row>
    <row r="130" spans="1:3" ht="15.75">
      <c r="A130" s="6">
        <v>38771</v>
      </c>
      <c r="B130" s="1">
        <v>378.07</v>
      </c>
      <c r="C130" s="52">
        <f t="shared" si="1"/>
        <v>0.03384044462568719</v>
      </c>
    </row>
    <row r="131" spans="1:3" ht="15.75">
      <c r="A131" s="6">
        <v>38770</v>
      </c>
      <c r="B131" s="1">
        <v>365.49</v>
      </c>
      <c r="C131" s="52">
        <f aca="true" t="shared" si="2" ref="C131:C194">LN(B131/B132)</f>
        <v>-0.003005138312283691</v>
      </c>
    </row>
    <row r="132" spans="1:3" ht="15.75">
      <c r="A132" s="6">
        <v>38769</v>
      </c>
      <c r="B132" s="1">
        <v>366.59</v>
      </c>
      <c r="C132" s="52">
        <f t="shared" si="2"/>
        <v>-0.005874850307320021</v>
      </c>
    </row>
    <row r="133" spans="1:3" ht="15.75">
      <c r="A133" s="6">
        <v>38765</v>
      </c>
      <c r="B133" s="1">
        <v>368.75</v>
      </c>
      <c r="C133" s="52">
        <f t="shared" si="2"/>
        <v>0.006229532802000643</v>
      </c>
    </row>
    <row r="134" spans="1:3" ht="15.75">
      <c r="A134" s="6">
        <v>38764</v>
      </c>
      <c r="B134" s="1">
        <v>366.46</v>
      </c>
      <c r="C134" s="52">
        <f t="shared" si="2"/>
        <v>0.06796814350539657</v>
      </c>
    </row>
    <row r="135" spans="1:3" ht="15.75">
      <c r="A135" s="6">
        <v>38763</v>
      </c>
      <c r="B135" s="1">
        <v>342.38</v>
      </c>
      <c r="C135" s="52">
        <f t="shared" si="2"/>
        <v>-0.0027417255033868712</v>
      </c>
    </row>
    <row r="136" spans="1:3" ht="15.75">
      <c r="A136" s="6">
        <v>38762</v>
      </c>
      <c r="B136" s="1">
        <v>343.32</v>
      </c>
      <c r="C136" s="52">
        <f t="shared" si="2"/>
        <v>-0.006908390077559633</v>
      </c>
    </row>
    <row r="137" spans="1:3" ht="15.75">
      <c r="A137" s="6">
        <v>38761</v>
      </c>
      <c r="B137" s="1">
        <v>345.7</v>
      </c>
      <c r="C137" s="52">
        <f t="shared" si="2"/>
        <v>-0.04775652961189651</v>
      </c>
    </row>
    <row r="138" spans="1:3" ht="15.75">
      <c r="A138" s="6">
        <v>38758</v>
      </c>
      <c r="B138" s="1">
        <v>362.61</v>
      </c>
      <c r="C138" s="52">
        <f t="shared" si="2"/>
        <v>0.01064636189064948</v>
      </c>
    </row>
    <row r="139" spans="1:3" ht="15.75">
      <c r="A139" s="6">
        <v>38757</v>
      </c>
      <c r="B139" s="1">
        <v>358.77</v>
      </c>
      <c r="C139" s="52">
        <f t="shared" si="2"/>
        <v>-0.028331908061529302</v>
      </c>
    </row>
    <row r="140" spans="1:3" ht="15.75">
      <c r="A140" s="6">
        <v>38756</v>
      </c>
      <c r="B140" s="1">
        <v>369.08</v>
      </c>
      <c r="C140" s="52">
        <f t="shared" si="2"/>
        <v>0.0031478994786865665</v>
      </c>
    </row>
    <row r="141" spans="1:3" ht="15.75">
      <c r="A141" s="6">
        <v>38755</v>
      </c>
      <c r="B141" s="1">
        <v>367.92</v>
      </c>
      <c r="C141" s="52">
        <f t="shared" si="2"/>
        <v>-0.045637517589194806</v>
      </c>
    </row>
    <row r="142" spans="1:3" ht="15.75">
      <c r="A142" s="6">
        <v>38754</v>
      </c>
      <c r="B142" s="1">
        <v>385.1</v>
      </c>
      <c r="C142" s="52">
        <f t="shared" si="2"/>
        <v>0.009261137085221133</v>
      </c>
    </row>
    <row r="143" spans="1:3" ht="15.75">
      <c r="A143" s="6">
        <v>38751</v>
      </c>
      <c r="B143" s="1">
        <v>381.55</v>
      </c>
      <c r="C143" s="52">
        <f t="shared" si="2"/>
        <v>-0.03727331251867172</v>
      </c>
    </row>
    <row r="144" spans="1:3" ht="15.75">
      <c r="A144" s="6">
        <v>38750</v>
      </c>
      <c r="B144" s="1">
        <v>396.04</v>
      </c>
      <c r="C144" s="52">
        <f t="shared" si="2"/>
        <v>-0.014389458879689286</v>
      </c>
    </row>
    <row r="145" spans="1:3" ht="15.75">
      <c r="A145" s="6">
        <v>38749</v>
      </c>
      <c r="B145" s="1">
        <v>401.78</v>
      </c>
      <c r="C145" s="52">
        <f t="shared" si="2"/>
        <v>-0.07404752502271998</v>
      </c>
    </row>
    <row r="146" spans="1:3" ht="15.75">
      <c r="A146" s="6">
        <v>38748</v>
      </c>
      <c r="B146" s="1">
        <v>432.66</v>
      </c>
      <c r="C146" s="52">
        <f t="shared" si="2"/>
        <v>0.013589821470898492</v>
      </c>
    </row>
    <row r="147" spans="1:3" ht="15.75">
      <c r="A147" s="6">
        <v>38747</v>
      </c>
      <c r="B147" s="1">
        <v>426.82</v>
      </c>
      <c r="C147" s="52">
        <f t="shared" si="2"/>
        <v>-0.015506349217950454</v>
      </c>
    </row>
    <row r="148" spans="1:3" ht="15.75">
      <c r="A148" s="6">
        <v>38744</v>
      </c>
      <c r="B148" s="1">
        <v>433.49</v>
      </c>
      <c r="C148" s="52">
        <f t="shared" si="2"/>
        <v>-0.0017977325759880925</v>
      </c>
    </row>
    <row r="149" spans="1:3" ht="15.75">
      <c r="A149" s="6">
        <v>38743</v>
      </c>
      <c r="B149" s="1">
        <v>434.27</v>
      </c>
      <c r="C149" s="52">
        <f t="shared" si="2"/>
        <v>0.002928732477273607</v>
      </c>
    </row>
    <row r="150" spans="1:3" ht="15.75">
      <c r="A150" s="6">
        <v>38742</v>
      </c>
      <c r="B150" s="1">
        <v>433</v>
      </c>
      <c r="C150" s="52">
        <f t="shared" si="2"/>
        <v>-0.022899759840037354</v>
      </c>
    </row>
    <row r="151" spans="1:3" ht="15.75">
      <c r="A151" s="6">
        <v>38741</v>
      </c>
      <c r="B151" s="1">
        <v>443.03</v>
      </c>
      <c r="C151" s="52">
        <f t="shared" si="2"/>
        <v>0.03568319946571241</v>
      </c>
    </row>
    <row r="152" spans="1:3" ht="15.75">
      <c r="A152" s="6">
        <v>38740</v>
      </c>
      <c r="B152" s="1">
        <v>427.5</v>
      </c>
      <c r="C152" s="52">
        <f t="shared" si="2"/>
        <v>0.06784065333978927</v>
      </c>
    </row>
    <row r="153" spans="1:3" ht="15.75">
      <c r="A153" s="6">
        <v>38737</v>
      </c>
      <c r="B153" s="1">
        <v>399.46</v>
      </c>
      <c r="C153" s="52">
        <f t="shared" si="2"/>
        <v>-0.08856018614433304</v>
      </c>
    </row>
    <row r="154" spans="1:3" ht="15.75">
      <c r="A154" s="6">
        <v>38736</v>
      </c>
      <c r="B154" s="1">
        <v>436.45</v>
      </c>
      <c r="C154" s="52">
        <f t="shared" si="2"/>
        <v>-0.0191981933391492</v>
      </c>
    </row>
    <row r="155" spans="1:3" ht="15.75">
      <c r="A155" s="6">
        <v>38735</v>
      </c>
      <c r="B155" s="1">
        <v>444.91</v>
      </c>
      <c r="C155" s="52">
        <f t="shared" si="2"/>
        <v>-0.04869276145032066</v>
      </c>
    </row>
    <row r="156" spans="1:3" ht="15.75">
      <c r="A156" s="6">
        <v>38734</v>
      </c>
      <c r="B156" s="1">
        <v>467.11</v>
      </c>
      <c r="C156" s="52">
        <f t="shared" si="2"/>
        <v>0.0018428050128031137</v>
      </c>
    </row>
    <row r="157" spans="1:3" ht="15.75">
      <c r="A157" s="6">
        <v>38730</v>
      </c>
      <c r="B157" s="1">
        <v>466.25</v>
      </c>
      <c r="C157" s="52">
        <f t="shared" si="2"/>
        <v>0.005635150628370176</v>
      </c>
    </row>
    <row r="158" spans="1:3" ht="15.75">
      <c r="A158" s="6">
        <v>38729</v>
      </c>
      <c r="B158" s="1">
        <v>463.63</v>
      </c>
      <c r="C158" s="52">
        <f t="shared" si="2"/>
        <v>-0.017107959541877053</v>
      </c>
    </row>
    <row r="159" spans="1:3" ht="15.75">
      <c r="A159" s="6">
        <v>38728</v>
      </c>
      <c r="B159" s="1">
        <v>471.63</v>
      </c>
      <c r="C159" s="52">
        <f t="shared" si="2"/>
        <v>0.00397285388543625</v>
      </c>
    </row>
    <row r="160" spans="1:3" ht="15.75">
      <c r="A160" s="6">
        <v>38727</v>
      </c>
      <c r="B160" s="1">
        <v>469.76</v>
      </c>
      <c r="C160" s="52">
        <f t="shared" si="2"/>
        <v>0.006106824009204866</v>
      </c>
    </row>
    <row r="161" spans="1:3" ht="15.75">
      <c r="A161" s="6">
        <v>38726</v>
      </c>
      <c r="B161" s="1">
        <v>466.9</v>
      </c>
      <c r="C161" s="52">
        <f t="shared" si="2"/>
        <v>0.0026593478827888683</v>
      </c>
    </row>
    <row r="162" spans="1:3" ht="15.75">
      <c r="A162" s="6">
        <v>38723</v>
      </c>
      <c r="B162" s="1">
        <v>465.66</v>
      </c>
      <c r="C162" s="52">
        <f t="shared" si="2"/>
        <v>0.03145640535738284</v>
      </c>
    </row>
    <row r="163" spans="1:3" ht="15.75">
      <c r="A163" s="6">
        <v>38722</v>
      </c>
      <c r="B163" s="1">
        <v>451.24</v>
      </c>
      <c r="C163" s="52">
        <f t="shared" si="2"/>
        <v>0.013385886111694525</v>
      </c>
    </row>
    <row r="164" spans="1:3" ht="15.75">
      <c r="A164" s="6">
        <v>38721</v>
      </c>
      <c r="B164" s="1">
        <v>445.24</v>
      </c>
      <c r="C164" s="52">
        <f t="shared" si="2"/>
        <v>0.022738835635589684</v>
      </c>
    </row>
    <row r="165" spans="1:3" ht="15.75">
      <c r="A165" s="6">
        <v>38720</v>
      </c>
      <c r="B165" s="1">
        <v>435.23</v>
      </c>
      <c r="C165" s="52">
        <f t="shared" si="2"/>
        <v>0.04793351307143606</v>
      </c>
    </row>
    <row r="166" spans="1:3" ht="15.75">
      <c r="A166" s="6">
        <v>38716</v>
      </c>
      <c r="B166" s="1">
        <v>414.86</v>
      </c>
      <c r="C166" s="52">
        <f t="shared" si="2"/>
        <v>-0.012670676456227789</v>
      </c>
    </row>
    <row r="167" spans="1:3" ht="15.75">
      <c r="A167" s="6">
        <v>38715</v>
      </c>
      <c r="B167" s="1">
        <v>420.15</v>
      </c>
      <c r="C167" s="52">
        <f t="shared" si="2"/>
        <v>-0.015445963876019144</v>
      </c>
    </row>
    <row r="168" spans="1:3" ht="15.75">
      <c r="A168" s="6">
        <v>38714</v>
      </c>
      <c r="B168" s="1">
        <v>426.69</v>
      </c>
      <c r="C168" s="52">
        <f t="shared" si="2"/>
        <v>0.004816003106403677</v>
      </c>
    </row>
    <row r="169" spans="1:3" ht="15.75">
      <c r="A169" s="6">
        <v>38713</v>
      </c>
      <c r="B169" s="1">
        <v>424.64</v>
      </c>
      <c r="C169" s="52">
        <f t="shared" si="2"/>
        <v>-0.014703912776447312</v>
      </c>
    </row>
    <row r="170" spans="1:3" ht="15.75">
      <c r="A170" s="6">
        <v>38709</v>
      </c>
      <c r="B170" s="1">
        <v>430.93</v>
      </c>
      <c r="C170" s="52">
        <f t="shared" si="2"/>
        <v>-0.002572512629983438</v>
      </c>
    </row>
    <row r="171" spans="1:3" ht="15.75">
      <c r="A171" s="6">
        <v>38708</v>
      </c>
      <c r="B171" s="1">
        <v>432.04</v>
      </c>
      <c r="C171" s="52">
        <f t="shared" si="2"/>
        <v>0.013304482278393745</v>
      </c>
    </row>
    <row r="172" spans="1:3" ht="15.75">
      <c r="A172" s="6">
        <v>38707</v>
      </c>
      <c r="B172" s="1">
        <v>426.33</v>
      </c>
      <c r="C172" s="52">
        <f t="shared" si="2"/>
        <v>-0.007966680377702491</v>
      </c>
    </row>
    <row r="173" spans="1:3" ht="15.75">
      <c r="A173" s="6">
        <v>38706</v>
      </c>
      <c r="B173" s="1">
        <v>429.74</v>
      </c>
      <c r="C173" s="52">
        <f t="shared" si="2"/>
        <v>0.012032825380426479</v>
      </c>
    </row>
    <row r="174" spans="1:3" ht="15.75">
      <c r="A174" s="6">
        <v>38705</v>
      </c>
      <c r="B174" s="1">
        <v>424.6</v>
      </c>
      <c r="C174" s="52">
        <f t="shared" si="2"/>
        <v>-0.012986435798201358</v>
      </c>
    </row>
    <row r="175" spans="1:3" ht="15.75">
      <c r="A175" s="6">
        <v>38702</v>
      </c>
      <c r="B175" s="1">
        <v>430.15</v>
      </c>
      <c r="C175" s="52">
        <f t="shared" si="2"/>
        <v>0.01782620207686578</v>
      </c>
    </row>
    <row r="176" spans="1:3" ht="15.75">
      <c r="A176" s="6">
        <v>38701</v>
      </c>
      <c r="B176" s="1">
        <v>422.55</v>
      </c>
      <c r="C176" s="52">
        <f t="shared" si="2"/>
        <v>0.008532333019259063</v>
      </c>
    </row>
    <row r="177" spans="1:3" ht="15.75">
      <c r="A177" s="6">
        <v>38700</v>
      </c>
      <c r="B177" s="1">
        <v>418.96</v>
      </c>
      <c r="C177" s="52">
        <f t="shared" si="2"/>
        <v>0.003514858062986452</v>
      </c>
    </row>
    <row r="178" spans="1:3" ht="15.75">
      <c r="A178" s="6">
        <v>38699</v>
      </c>
      <c r="B178" s="1">
        <v>417.49</v>
      </c>
      <c r="C178" s="52">
        <f t="shared" si="2"/>
        <v>0.011757755016079206</v>
      </c>
    </row>
    <row r="179" spans="1:3" ht="15.75">
      <c r="A179" s="6">
        <v>38698</v>
      </c>
      <c r="B179" s="1">
        <v>412.61</v>
      </c>
      <c r="C179" s="52">
        <f t="shared" si="2"/>
        <v>0.008298802814695064</v>
      </c>
    </row>
    <row r="180" spans="1:3" ht="15.75">
      <c r="A180" s="6">
        <v>38695</v>
      </c>
      <c r="B180" s="1">
        <v>409.2</v>
      </c>
      <c r="C180" s="52">
        <f t="shared" si="2"/>
        <v>-0.00353723610872984</v>
      </c>
    </row>
    <row r="181" spans="1:3" ht="15.75">
      <c r="A181" s="6">
        <v>38694</v>
      </c>
      <c r="B181" s="1">
        <v>410.65</v>
      </c>
      <c r="C181" s="52">
        <f t="shared" si="2"/>
        <v>0.01578198598557761</v>
      </c>
    </row>
    <row r="182" spans="1:3" ht="15.75">
      <c r="A182" s="6">
        <v>38693</v>
      </c>
      <c r="B182" s="1">
        <v>404.22</v>
      </c>
      <c r="C182" s="52">
        <f t="shared" si="2"/>
        <v>-0.0007913349243260184</v>
      </c>
    </row>
    <row r="183" spans="1:3" ht="15.75">
      <c r="A183" s="6">
        <v>38692</v>
      </c>
      <c r="B183" s="1">
        <v>404.54</v>
      </c>
      <c r="C183" s="52">
        <f t="shared" si="2"/>
        <v>-0.003233014082235196</v>
      </c>
    </row>
    <row r="184" spans="1:3" ht="15.75">
      <c r="A184" s="6">
        <v>38691</v>
      </c>
      <c r="B184" s="1">
        <v>405.85</v>
      </c>
      <c r="C184" s="52">
        <f t="shared" si="2"/>
        <v>-0.028779838295944854</v>
      </c>
    </row>
    <row r="185" spans="1:3" ht="15.75">
      <c r="A185" s="6">
        <v>38688</v>
      </c>
      <c r="B185" s="1">
        <v>417.7</v>
      </c>
      <c r="C185" s="52">
        <f t="shared" si="2"/>
        <v>0.008680129999533152</v>
      </c>
    </row>
    <row r="186" spans="1:3" ht="15.75">
      <c r="A186" s="6">
        <v>38687</v>
      </c>
      <c r="B186" s="1">
        <v>414.09</v>
      </c>
      <c r="C186" s="52">
        <f t="shared" si="2"/>
        <v>0.022418521314296082</v>
      </c>
    </row>
    <row r="187" spans="1:3" ht="15.75">
      <c r="A187" s="6">
        <v>38686</v>
      </c>
      <c r="B187" s="1">
        <v>404.91</v>
      </c>
      <c r="C187" s="52">
        <f t="shared" si="2"/>
        <v>0.0033892048027683594</v>
      </c>
    </row>
    <row r="188" spans="1:3" ht="15.75">
      <c r="A188" s="6">
        <v>38685</v>
      </c>
      <c r="B188" s="1">
        <v>403.54</v>
      </c>
      <c r="C188" s="52">
        <f t="shared" si="2"/>
        <v>-0.04823067208864705</v>
      </c>
    </row>
    <row r="189" spans="1:3" ht="15.75">
      <c r="A189" s="6">
        <v>38684</v>
      </c>
      <c r="B189" s="1">
        <v>423.48</v>
      </c>
      <c r="C189" s="52">
        <f t="shared" si="2"/>
        <v>-0.012064458031350688</v>
      </c>
    </row>
    <row r="190" spans="1:3" ht="15.75">
      <c r="A190" s="6">
        <v>38681</v>
      </c>
      <c r="B190" s="1">
        <v>428.62</v>
      </c>
      <c r="C190" s="52">
        <f t="shared" si="2"/>
        <v>0.013529590509806889</v>
      </c>
    </row>
    <row r="191" spans="1:3" ht="15.75">
      <c r="A191" s="6">
        <v>38679</v>
      </c>
      <c r="B191" s="1">
        <v>422.86</v>
      </c>
      <c r="C191" s="52">
        <f t="shared" si="2"/>
        <v>0.0152267247955494</v>
      </c>
    </row>
    <row r="192" spans="1:3" ht="15.75">
      <c r="A192" s="6">
        <v>38678</v>
      </c>
      <c r="B192" s="1">
        <v>416.47</v>
      </c>
      <c r="C192" s="52">
        <f t="shared" si="2"/>
        <v>0.017219465704336957</v>
      </c>
    </row>
    <row r="193" spans="1:3" ht="15.75">
      <c r="A193" s="6">
        <v>38677</v>
      </c>
      <c r="B193" s="1">
        <v>409.36</v>
      </c>
      <c r="C193" s="52">
        <f t="shared" si="2"/>
        <v>0.022605555153139105</v>
      </c>
    </row>
    <row r="194" spans="1:3" ht="15.75">
      <c r="A194" s="6">
        <v>38674</v>
      </c>
      <c r="B194" s="1">
        <v>400.21</v>
      </c>
      <c r="C194" s="52">
        <f t="shared" si="2"/>
        <v>-0.008063154950818207</v>
      </c>
    </row>
    <row r="195" spans="1:3" ht="15.75">
      <c r="A195" s="6">
        <v>38673</v>
      </c>
      <c r="B195" s="1">
        <v>403.45</v>
      </c>
      <c r="C195" s="52">
        <f aca="true" t="shared" si="3" ref="C195:C258">LN(B195/B196)</f>
        <v>0.013223745591061724</v>
      </c>
    </row>
    <row r="196" spans="1:3" ht="15.75">
      <c r="A196" s="6">
        <v>38672</v>
      </c>
      <c r="B196" s="1">
        <v>398.15</v>
      </c>
      <c r="C196" s="52">
        <f t="shared" si="3"/>
        <v>0.013528242223142925</v>
      </c>
    </row>
    <row r="197" spans="1:3" ht="15.75">
      <c r="A197" s="6">
        <v>38671</v>
      </c>
      <c r="B197" s="1">
        <v>392.8</v>
      </c>
      <c r="C197" s="52">
        <f t="shared" si="3"/>
        <v>-0.010560134600939144</v>
      </c>
    </row>
    <row r="198" spans="1:3" ht="15.75">
      <c r="A198" s="6">
        <v>38670</v>
      </c>
      <c r="B198" s="1">
        <v>396.97</v>
      </c>
      <c r="C198" s="52">
        <f t="shared" si="3"/>
        <v>0.01668885654231263</v>
      </c>
    </row>
    <row r="199" spans="1:3" ht="15.75">
      <c r="A199" s="6">
        <v>38667</v>
      </c>
      <c r="B199" s="1">
        <v>390.4</v>
      </c>
      <c r="C199" s="52">
        <f t="shared" si="3"/>
        <v>-0.001791427222531147</v>
      </c>
    </row>
    <row r="200" spans="1:3" ht="15.75">
      <c r="A200" s="6">
        <v>38666</v>
      </c>
      <c r="B200" s="1">
        <v>391.1</v>
      </c>
      <c r="C200" s="52">
        <f t="shared" si="3"/>
        <v>0.031031376614524077</v>
      </c>
    </row>
    <row r="201" spans="1:3" ht="15.75">
      <c r="A201" s="6">
        <v>38665</v>
      </c>
      <c r="B201" s="1">
        <v>379.15</v>
      </c>
      <c r="C201" s="52">
        <f t="shared" si="3"/>
        <v>-0.027958390841607075</v>
      </c>
    </row>
    <row r="202" spans="1:3" ht="15.75">
      <c r="A202" s="6">
        <v>38664</v>
      </c>
      <c r="B202" s="1">
        <v>389.9</v>
      </c>
      <c r="C202" s="52">
        <f t="shared" si="3"/>
        <v>-0.01307141539565163</v>
      </c>
    </row>
    <row r="203" spans="1:3" ht="15.75">
      <c r="A203" s="6">
        <v>38663</v>
      </c>
      <c r="B203" s="1">
        <v>395.03</v>
      </c>
      <c r="C203" s="52">
        <f t="shared" si="3"/>
        <v>0.01171301553533987</v>
      </c>
    </row>
    <row r="204" spans="1:3" ht="15.75">
      <c r="A204" s="6">
        <v>38660</v>
      </c>
      <c r="B204" s="1">
        <v>390.43</v>
      </c>
      <c r="C204" s="52">
        <f t="shared" si="3"/>
        <v>0.011540868453000654</v>
      </c>
    </row>
    <row r="205" spans="1:3" ht="15.75">
      <c r="A205" s="6">
        <v>38659</v>
      </c>
      <c r="B205" s="1">
        <v>385.95</v>
      </c>
      <c r="C205" s="52">
        <f t="shared" si="3"/>
        <v>0.016379034708409474</v>
      </c>
    </row>
    <row r="206" spans="1:3" ht="15.75">
      <c r="A206" s="6">
        <v>38658</v>
      </c>
      <c r="B206" s="1">
        <v>379.68</v>
      </c>
      <c r="C206" s="52">
        <f t="shared" si="3"/>
        <v>0.0007904513888766483</v>
      </c>
    </row>
    <row r="207" spans="1:3" ht="15.75">
      <c r="A207" s="6">
        <v>38657</v>
      </c>
      <c r="B207" s="1">
        <v>379.38</v>
      </c>
      <c r="C207" s="52">
        <f t="shared" si="3"/>
        <v>0.019268213739081518</v>
      </c>
    </row>
    <row r="208" spans="1:3" ht="15.75">
      <c r="A208" s="6">
        <v>38656</v>
      </c>
      <c r="B208" s="1">
        <v>372.14</v>
      </c>
      <c r="C208" s="52">
        <f t="shared" si="3"/>
        <v>0.03826239353408859</v>
      </c>
    </row>
    <row r="209" spans="1:3" ht="15.75">
      <c r="A209" s="6">
        <v>38653</v>
      </c>
      <c r="B209" s="1">
        <v>358.17</v>
      </c>
      <c r="C209" s="52">
        <f t="shared" si="3"/>
        <v>0.014369719864269668</v>
      </c>
    </row>
    <row r="210" spans="1:3" ht="15.75">
      <c r="A210" s="6">
        <v>38652</v>
      </c>
      <c r="B210" s="1">
        <v>353.06</v>
      </c>
      <c r="C210" s="52">
        <f t="shared" si="3"/>
        <v>-0.0067184444665160875</v>
      </c>
    </row>
    <row r="211" spans="1:3" ht="15.75">
      <c r="A211" s="6">
        <v>38651</v>
      </c>
      <c r="B211" s="1">
        <v>355.44</v>
      </c>
      <c r="C211" s="52">
        <f t="shared" si="3"/>
        <v>0.024291078316206603</v>
      </c>
    </row>
    <row r="212" spans="1:3" ht="15.75">
      <c r="A212" s="6">
        <v>38650</v>
      </c>
      <c r="B212" s="1">
        <v>346.91</v>
      </c>
      <c r="C212" s="52">
        <f t="shared" si="3"/>
        <v>-0.005003173355573229</v>
      </c>
    </row>
    <row r="213" spans="1:3" ht="15.75">
      <c r="A213" s="6">
        <v>38649</v>
      </c>
      <c r="B213" s="1">
        <v>348.65</v>
      </c>
      <c r="C213" s="52">
        <f t="shared" si="3"/>
        <v>0.025417096964949495</v>
      </c>
    </row>
    <row r="214" spans="1:3" ht="15.75">
      <c r="A214" s="6">
        <v>38646</v>
      </c>
      <c r="B214" s="1">
        <v>339.9</v>
      </c>
      <c r="C214" s="52">
        <f t="shared" si="3"/>
        <v>0.11425880293385363</v>
      </c>
    </row>
    <row r="215" spans="1:3" ht="15.75">
      <c r="A215" s="6">
        <v>38645</v>
      </c>
      <c r="B215" s="1">
        <v>303.2</v>
      </c>
      <c r="C215" s="52">
        <f t="shared" si="3"/>
        <v>-0.017977277739897032</v>
      </c>
    </row>
    <row r="216" spans="1:3" ht="15.75">
      <c r="A216" s="6">
        <v>38644</v>
      </c>
      <c r="B216" s="1">
        <v>308.7</v>
      </c>
      <c r="C216" s="52">
        <f t="shared" si="3"/>
        <v>0.017713460300034338</v>
      </c>
    </row>
    <row r="217" spans="1:3" ht="15.75">
      <c r="A217" s="6">
        <v>38643</v>
      </c>
      <c r="B217" s="1">
        <v>303.28</v>
      </c>
      <c r="C217" s="52">
        <f t="shared" si="3"/>
        <v>-0.005655305399332319</v>
      </c>
    </row>
    <row r="218" spans="1:3" ht="15.75">
      <c r="A218" s="6">
        <v>38642</v>
      </c>
      <c r="B218" s="1">
        <v>305</v>
      </c>
      <c r="C218" s="52">
        <f t="shared" si="3"/>
        <v>0.02947946112683882</v>
      </c>
    </row>
    <row r="219" spans="1:3" ht="15.75">
      <c r="A219" s="6">
        <v>38639</v>
      </c>
      <c r="B219" s="1">
        <v>296.14</v>
      </c>
      <c r="C219" s="52">
        <f t="shared" si="3"/>
        <v>-0.0043802084925610735</v>
      </c>
    </row>
    <row r="220" spans="1:3" ht="15.75">
      <c r="A220" s="6">
        <v>38638</v>
      </c>
      <c r="B220" s="1">
        <v>297.44</v>
      </c>
      <c r="C220" s="52">
        <f t="shared" si="3"/>
        <v>-0.011798068034492877</v>
      </c>
    </row>
    <row r="221" spans="1:3" ht="15.75">
      <c r="A221" s="6">
        <v>38637</v>
      </c>
      <c r="B221" s="1">
        <v>300.97</v>
      </c>
      <c r="C221" s="52">
        <f t="shared" si="3"/>
        <v>-0.01690125394374009</v>
      </c>
    </row>
    <row r="222" spans="1:3" ht="15.75">
      <c r="A222" s="6">
        <v>38636</v>
      </c>
      <c r="B222" s="1">
        <v>306.1</v>
      </c>
      <c r="C222" s="52">
        <f t="shared" si="3"/>
        <v>-0.014755030558335836</v>
      </c>
    </row>
    <row r="223" spans="1:3" ht="15.75">
      <c r="A223" s="6">
        <v>38635</v>
      </c>
      <c r="B223" s="1">
        <v>310.65</v>
      </c>
      <c r="C223" s="52">
        <f t="shared" si="3"/>
        <v>-0.0075043646382849435</v>
      </c>
    </row>
    <row r="224" spans="1:3" ht="15.75">
      <c r="A224" s="6">
        <v>38632</v>
      </c>
      <c r="B224" s="1">
        <v>312.99</v>
      </c>
      <c r="C224" s="52">
        <f t="shared" si="3"/>
        <v>0.0007670918009670968</v>
      </c>
    </row>
    <row r="225" spans="1:3" ht="15.75">
      <c r="A225" s="6">
        <v>38631</v>
      </c>
      <c r="B225" s="1">
        <v>312.75</v>
      </c>
      <c r="C225" s="52">
        <f t="shared" si="3"/>
        <v>0.006544148078123514</v>
      </c>
    </row>
    <row r="226" spans="1:3" ht="15.75">
      <c r="A226" s="6">
        <v>38630</v>
      </c>
      <c r="B226" s="1">
        <v>310.71</v>
      </c>
      <c r="C226" s="52">
        <f t="shared" si="3"/>
        <v>-0.0009329109103369886</v>
      </c>
    </row>
    <row r="227" spans="1:3" ht="15.75">
      <c r="A227" s="6">
        <v>38629</v>
      </c>
      <c r="B227" s="1">
        <v>311</v>
      </c>
      <c r="C227" s="52">
        <f t="shared" si="3"/>
        <v>-0.02439455233293113</v>
      </c>
    </row>
    <row r="228" spans="1:3" ht="15.75">
      <c r="A228" s="6">
        <v>38628</v>
      </c>
      <c r="B228" s="1">
        <v>318.68</v>
      </c>
      <c r="C228" s="52">
        <f t="shared" si="3"/>
        <v>0.006990613221328294</v>
      </c>
    </row>
    <row r="229" spans="1:3" ht="15.75">
      <c r="A229" s="6">
        <v>38625</v>
      </c>
      <c r="B229" s="1">
        <v>316.46</v>
      </c>
      <c r="C229" s="52">
        <f t="shared" si="3"/>
        <v>0.021851112178517575</v>
      </c>
    </row>
    <row r="230" spans="1:3" ht="15.75">
      <c r="A230" s="6">
        <v>38624</v>
      </c>
      <c r="B230" s="1">
        <v>309.62</v>
      </c>
      <c r="C230" s="52">
        <f t="shared" si="3"/>
        <v>0.011760637159938699</v>
      </c>
    </row>
    <row r="231" spans="1:3" ht="15.75">
      <c r="A231" s="6">
        <v>38623</v>
      </c>
      <c r="B231" s="1">
        <v>306</v>
      </c>
      <c r="C231" s="52">
        <f t="shared" si="3"/>
        <v>-0.025616782894680147</v>
      </c>
    </row>
    <row r="232" spans="1:3" ht="15.75">
      <c r="A232" s="6">
        <v>38622</v>
      </c>
      <c r="B232" s="1">
        <v>313.94</v>
      </c>
      <c r="C232" s="52">
        <f t="shared" si="3"/>
        <v>-0.0010824234605598458</v>
      </c>
    </row>
    <row r="233" spans="1:3" ht="15.75">
      <c r="A233" s="6">
        <v>38621</v>
      </c>
      <c r="B233" s="1">
        <v>314.28</v>
      </c>
      <c r="C233" s="52">
        <f t="shared" si="3"/>
        <v>-0.0034305350967893597</v>
      </c>
    </row>
    <row r="234" spans="1:3" ht="15.75">
      <c r="A234" s="6">
        <v>38618</v>
      </c>
      <c r="B234" s="1">
        <v>315.36</v>
      </c>
      <c r="C234" s="52">
        <f t="shared" si="3"/>
        <v>0.012732927759102775</v>
      </c>
    </row>
    <row r="235" spans="1:3" ht="15.75">
      <c r="A235" s="6">
        <v>38617</v>
      </c>
      <c r="B235" s="1">
        <v>311.37</v>
      </c>
      <c r="C235" s="52">
        <f t="shared" si="3"/>
        <v>-0.0017007079684501986</v>
      </c>
    </row>
    <row r="236" spans="1:3" ht="15.75">
      <c r="A236" s="6">
        <v>38616</v>
      </c>
      <c r="B236" s="1">
        <v>311.9</v>
      </c>
      <c r="C236" s="52">
        <f t="shared" si="3"/>
        <v>0.012875091133406198</v>
      </c>
    </row>
    <row r="237" spans="1:3" ht="15.75">
      <c r="A237" s="6">
        <v>38615</v>
      </c>
      <c r="B237" s="1">
        <v>307.91</v>
      </c>
      <c r="C237" s="52">
        <f t="shared" si="3"/>
        <v>0.013470859252798442</v>
      </c>
    </row>
    <row r="238" spans="1:3" ht="15.75">
      <c r="A238" s="6">
        <v>38614</v>
      </c>
      <c r="B238" s="1">
        <v>303.79</v>
      </c>
      <c r="C238" s="52">
        <f t="shared" si="3"/>
        <v>0.011887754028191387</v>
      </c>
    </row>
    <row r="239" spans="1:3" ht="15.75">
      <c r="A239" s="6">
        <v>38611</v>
      </c>
      <c r="B239" s="1">
        <v>300.2</v>
      </c>
      <c r="C239" s="52">
        <f t="shared" si="3"/>
        <v>-0.008028973824063163</v>
      </c>
    </row>
    <row r="240" spans="1:3" ht="15.75">
      <c r="A240" s="6">
        <v>38610</v>
      </c>
      <c r="B240" s="1">
        <v>302.62</v>
      </c>
      <c r="C240" s="52">
        <f t="shared" si="3"/>
        <v>-0.0012549124859444001</v>
      </c>
    </row>
    <row r="241" spans="1:3" ht="15.75">
      <c r="A241" s="6">
        <v>38609</v>
      </c>
      <c r="B241" s="1">
        <v>303</v>
      </c>
      <c r="C241" s="52">
        <f t="shared" si="3"/>
        <v>-0.028244214944801144</v>
      </c>
    </row>
    <row r="242" spans="1:3" ht="15.75">
      <c r="A242" s="6">
        <v>38608</v>
      </c>
      <c r="B242" s="1">
        <v>311.68</v>
      </c>
      <c r="C242" s="52">
        <f t="shared" si="3"/>
        <v>0.006243784566142006</v>
      </c>
    </row>
    <row r="243" spans="1:3" ht="15.75">
      <c r="A243" s="6">
        <v>38607</v>
      </c>
      <c r="B243" s="1">
        <v>309.74</v>
      </c>
      <c r="C243" s="52">
        <f t="shared" si="3"/>
        <v>0.03498870444527859</v>
      </c>
    </row>
    <row r="244" spans="1:3" ht="15.75">
      <c r="A244" s="6">
        <v>38604</v>
      </c>
      <c r="B244" s="1">
        <v>299.09</v>
      </c>
      <c r="C244" s="52">
        <f t="shared" si="3"/>
        <v>0.012448014321996648</v>
      </c>
    </row>
    <row r="245" spans="1:3" ht="15.75">
      <c r="A245" s="6">
        <v>38603</v>
      </c>
      <c r="B245" s="1">
        <v>295.39</v>
      </c>
      <c r="C245" s="52">
        <f t="shared" si="3"/>
        <v>0.0017619358741054862</v>
      </c>
    </row>
    <row r="246" spans="1:3" ht="15.75">
      <c r="A246" s="6">
        <v>38602</v>
      </c>
      <c r="B246" s="1">
        <v>294.87</v>
      </c>
      <c r="C246" s="52">
        <f t="shared" si="3"/>
        <v>0.02666916365690308</v>
      </c>
    </row>
    <row r="247" spans="1:3" ht="15.75">
      <c r="A247" s="6">
        <v>38601</v>
      </c>
      <c r="B247" s="1">
        <v>287.11</v>
      </c>
      <c r="C247" s="52">
        <f t="shared" si="3"/>
        <v>-0.0046563431131538295</v>
      </c>
    </row>
    <row r="248" spans="1:3" ht="15.75">
      <c r="A248" s="6">
        <v>38597</v>
      </c>
      <c r="B248" s="1">
        <v>288.45</v>
      </c>
      <c r="C248" s="52">
        <f t="shared" si="3"/>
        <v>0.007656205834448963</v>
      </c>
    </row>
    <row r="249" spans="1:3" ht="15.75">
      <c r="A249" s="6">
        <v>38596</v>
      </c>
      <c r="B249" s="1">
        <v>286.25</v>
      </c>
      <c r="C249" s="52">
        <f t="shared" si="3"/>
        <v>0.0008737440485967712</v>
      </c>
    </row>
    <row r="250" spans="1:3" ht="15.75">
      <c r="A250" s="6">
        <v>38595</v>
      </c>
      <c r="B250" s="1">
        <v>286</v>
      </c>
      <c r="C250" s="52">
        <f t="shared" si="3"/>
        <v>-0.004430729246783332</v>
      </c>
    </row>
    <row r="251" spans="1:3" ht="15.75">
      <c r="A251" s="6">
        <v>38594</v>
      </c>
      <c r="B251" s="1">
        <v>287.27</v>
      </c>
      <c r="C251" s="52">
        <f t="shared" si="3"/>
        <v>-0.004099220636262437</v>
      </c>
    </row>
    <row r="252" spans="1:3" ht="15.75">
      <c r="A252" s="6">
        <v>38593</v>
      </c>
      <c r="B252" s="1">
        <v>288.45</v>
      </c>
      <c r="C252" s="52">
        <f t="shared" si="3"/>
        <v>0.017027490393486572</v>
      </c>
    </row>
    <row r="253" spans="1:3" ht="15.75">
      <c r="A253" s="6">
        <v>38590</v>
      </c>
      <c r="B253" s="1">
        <v>283.58</v>
      </c>
      <c r="C253" s="52">
        <f t="shared" si="3"/>
        <v>0.003497186389249093</v>
      </c>
    </row>
    <row r="254" spans="1:3" ht="15.75">
      <c r="A254" s="6">
        <v>38589</v>
      </c>
      <c r="B254" s="1">
        <v>282.59</v>
      </c>
      <c r="C254" s="52">
        <f t="shared" si="3"/>
        <v>7.07764173271689E-05</v>
      </c>
    </row>
    <row r="255" spans="1:3" ht="15.75">
      <c r="A255" s="6">
        <v>38588</v>
      </c>
      <c r="B255" s="1">
        <v>282.57</v>
      </c>
      <c r="C255" s="52">
        <f t="shared" si="3"/>
        <v>0.010637830459853009</v>
      </c>
    </row>
    <row r="256" spans="1:3" ht="15.75">
      <c r="A256" s="6">
        <v>38587</v>
      </c>
      <c r="B256" s="1">
        <v>279.58</v>
      </c>
      <c r="C256" s="52">
        <f t="shared" si="3"/>
        <v>0.020123874970522804</v>
      </c>
    </row>
    <row r="257" spans="1:3" ht="15.75">
      <c r="A257" s="6">
        <v>38586</v>
      </c>
      <c r="B257" s="1">
        <v>274.01</v>
      </c>
      <c r="C257" s="52">
        <f t="shared" si="3"/>
        <v>-0.021625001096790084</v>
      </c>
    </row>
    <row r="258" spans="1:3" ht="15.75">
      <c r="A258" s="6">
        <v>38583</v>
      </c>
      <c r="B258" s="1">
        <v>280</v>
      </c>
      <c r="C258" s="52">
        <f t="shared" si="3"/>
        <v>3.5714923484549625E-05</v>
      </c>
    </row>
    <row r="259" spans="1:3" ht="15.75">
      <c r="A259" s="6">
        <v>38582</v>
      </c>
      <c r="B259" s="1">
        <v>279.99</v>
      </c>
      <c r="C259" s="52">
        <f aca="true" t="shared" si="4" ref="C259:C322">LN(B259/B260)</f>
        <v>-0.018086107672861316</v>
      </c>
    </row>
    <row r="260" spans="1:3" ht="15.75">
      <c r="A260" s="6">
        <v>38581</v>
      </c>
      <c r="B260" s="1">
        <v>285.1</v>
      </c>
      <c r="C260" s="52">
        <f t="shared" si="4"/>
        <v>-0.001927289251845023</v>
      </c>
    </row>
    <row r="261" spans="1:3" ht="15.75">
      <c r="A261" s="6">
        <v>38580</v>
      </c>
      <c r="B261" s="1">
        <v>285.65</v>
      </c>
      <c r="C261" s="52">
        <f t="shared" si="4"/>
        <v>0.005793047009265521</v>
      </c>
    </row>
    <row r="262" spans="1:3" ht="15.75">
      <c r="A262" s="6">
        <v>38579</v>
      </c>
      <c r="B262" s="1">
        <v>284</v>
      </c>
      <c r="C262" s="52">
        <f t="shared" si="4"/>
        <v>-0.019940701165919315</v>
      </c>
    </row>
    <row r="263" spans="1:3" ht="15.75">
      <c r="A263" s="6">
        <v>38576</v>
      </c>
      <c r="B263" s="1">
        <v>289.72</v>
      </c>
      <c r="C263" s="52">
        <f t="shared" si="4"/>
        <v>0.01976466032398956</v>
      </c>
    </row>
    <row r="264" spans="1:3" ht="15.75">
      <c r="A264" s="6">
        <v>38575</v>
      </c>
      <c r="B264" s="1">
        <v>284.05</v>
      </c>
      <c r="C264" s="52">
        <f t="shared" si="4"/>
        <v>-0.005722024283057067</v>
      </c>
    </row>
    <row r="265" spans="1:3" ht="15.75">
      <c r="A265" s="6">
        <v>38574</v>
      </c>
      <c r="B265" s="1">
        <v>285.68</v>
      </c>
      <c r="C265" s="52">
        <f t="shared" si="4"/>
        <v>-0.02040781089729588</v>
      </c>
    </row>
    <row r="266" spans="1:3" ht="15.75">
      <c r="A266" s="6">
        <v>38573</v>
      </c>
      <c r="B266" s="1">
        <v>291.57</v>
      </c>
      <c r="C266" s="52">
        <f t="shared" si="4"/>
        <v>0.001098109303578628</v>
      </c>
    </row>
    <row r="267" spans="1:3" ht="15.75">
      <c r="A267" s="6">
        <v>38572</v>
      </c>
      <c r="B267" s="1">
        <v>291.25</v>
      </c>
      <c r="C267" s="52">
        <f t="shared" si="4"/>
        <v>-0.003769709741769258</v>
      </c>
    </row>
    <row r="268" spans="1:3" ht="15.75">
      <c r="A268" s="6">
        <v>38569</v>
      </c>
      <c r="B268" s="1">
        <v>292.35</v>
      </c>
      <c r="C268" s="52">
        <f t="shared" si="4"/>
        <v>-0.018235320912690343</v>
      </c>
    </row>
    <row r="269" spans="1:3" ht="15.75">
      <c r="A269" s="6">
        <v>38568</v>
      </c>
      <c r="B269" s="1">
        <v>297.73</v>
      </c>
      <c r="C269" s="52">
        <f t="shared" si="4"/>
        <v>0.0014453055303179866</v>
      </c>
    </row>
    <row r="270" spans="1:3" ht="15.75">
      <c r="A270" s="6">
        <v>38567</v>
      </c>
      <c r="B270" s="1">
        <v>297.3</v>
      </c>
      <c r="C270" s="52">
        <f t="shared" si="4"/>
        <v>-0.006337093077834248</v>
      </c>
    </row>
    <row r="271" spans="1:3" ht="15.75">
      <c r="A271" s="6">
        <v>38566</v>
      </c>
      <c r="B271" s="1">
        <v>299.19</v>
      </c>
      <c r="C271" s="52">
        <f t="shared" si="4"/>
        <v>0.025661529982581407</v>
      </c>
    </row>
    <row r="272" spans="1:3" ht="15.75">
      <c r="A272" s="6">
        <v>38565</v>
      </c>
      <c r="B272" s="1">
        <v>291.61</v>
      </c>
      <c r="C272" s="52">
        <f t="shared" si="4"/>
        <v>0.013290493711936259</v>
      </c>
    </row>
    <row r="273" spans="1:3" ht="15.75">
      <c r="A273" s="6">
        <v>38562</v>
      </c>
      <c r="B273" s="1">
        <v>287.76</v>
      </c>
      <c r="C273" s="52">
        <f t="shared" si="4"/>
        <v>-0.01975083988078266</v>
      </c>
    </row>
    <row r="274" spans="1:3" ht="15.75">
      <c r="A274" s="6">
        <v>38561</v>
      </c>
      <c r="B274" s="1">
        <v>293.5</v>
      </c>
      <c r="C274" s="52">
        <f t="shared" si="4"/>
        <v>-0.011618781519549759</v>
      </c>
    </row>
    <row r="275" spans="1:3" ht="15.75">
      <c r="A275" s="6">
        <v>38560</v>
      </c>
      <c r="B275" s="1">
        <v>296.93</v>
      </c>
      <c r="C275" s="52">
        <f t="shared" si="4"/>
        <v>0.0028329586246527913</v>
      </c>
    </row>
    <row r="276" spans="1:3" ht="15.75">
      <c r="A276" s="6">
        <v>38559</v>
      </c>
      <c r="B276" s="1">
        <v>296.09</v>
      </c>
      <c r="C276" s="52">
        <f t="shared" si="4"/>
        <v>0.0008108930403449672</v>
      </c>
    </row>
    <row r="277" spans="1:3" ht="15.75">
      <c r="A277" s="6">
        <v>38558</v>
      </c>
      <c r="B277" s="1">
        <v>295.85</v>
      </c>
      <c r="C277" s="52">
        <f t="shared" si="4"/>
        <v>-0.02189807518267474</v>
      </c>
    </row>
    <row r="278" spans="1:3" ht="15.75">
      <c r="A278" s="6">
        <v>38555</v>
      </c>
      <c r="B278" s="1">
        <v>302.4</v>
      </c>
      <c r="C278" s="52">
        <f t="shared" si="4"/>
        <v>-0.03745124054168298</v>
      </c>
    </row>
    <row r="279" spans="1:3" ht="15.75">
      <c r="A279" s="6">
        <v>38554</v>
      </c>
      <c r="B279" s="1">
        <v>313.94</v>
      </c>
      <c r="C279" s="52">
        <f t="shared" si="4"/>
        <v>0.006198697037578613</v>
      </c>
    </row>
    <row r="280" spans="1:3" ht="15.75">
      <c r="A280" s="6">
        <v>38553</v>
      </c>
      <c r="B280" s="1">
        <v>312</v>
      </c>
      <c r="C280" s="52">
        <f t="shared" si="4"/>
        <v>0.006753523015779924</v>
      </c>
    </row>
    <row r="281" spans="1:3" ht="15.75">
      <c r="A281" s="6">
        <v>38552</v>
      </c>
      <c r="B281" s="1">
        <v>309.9</v>
      </c>
      <c r="C281" s="52">
        <f t="shared" si="4"/>
        <v>0.03400170022945293</v>
      </c>
    </row>
    <row r="282" spans="1:3" ht="15.75">
      <c r="A282" s="6">
        <v>38551</v>
      </c>
      <c r="B282" s="1">
        <v>299.54</v>
      </c>
      <c r="C282" s="52">
        <f t="shared" si="4"/>
        <v>-0.005493330279130564</v>
      </c>
    </row>
    <row r="283" spans="1:3" ht="15.75">
      <c r="A283" s="6">
        <v>38548</v>
      </c>
      <c r="B283" s="1">
        <v>301.19</v>
      </c>
      <c r="C283" s="52">
        <f t="shared" si="4"/>
        <v>0.0009965453920661338</v>
      </c>
    </row>
    <row r="284" spans="1:3" ht="15.75">
      <c r="A284" s="6">
        <v>38547</v>
      </c>
      <c r="B284" s="1">
        <v>300.89</v>
      </c>
      <c r="C284" s="52">
        <f t="shared" si="4"/>
        <v>0.00676951313806703</v>
      </c>
    </row>
    <row r="285" spans="1:3" ht="15.75">
      <c r="A285" s="6">
        <v>38546</v>
      </c>
      <c r="B285" s="1">
        <v>298.86</v>
      </c>
      <c r="C285" s="52">
        <f t="shared" si="4"/>
        <v>0.023975142669497768</v>
      </c>
    </row>
    <row r="286" spans="1:3" ht="15.75">
      <c r="A286" s="6">
        <v>38545</v>
      </c>
      <c r="B286" s="1">
        <v>291.78</v>
      </c>
      <c r="C286" s="52">
        <f t="shared" si="4"/>
        <v>-0.005366341728119595</v>
      </c>
    </row>
    <row r="287" spans="1:3" ht="15.75">
      <c r="A287" s="6">
        <v>38544</v>
      </c>
      <c r="B287" s="1">
        <v>293.35</v>
      </c>
      <c r="C287" s="52">
        <f t="shared" si="4"/>
        <v>-0.009769744250009184</v>
      </c>
    </row>
    <row r="288" spans="1:3" ht="15.75">
      <c r="A288" s="6">
        <v>38541</v>
      </c>
      <c r="B288" s="1">
        <v>296.23</v>
      </c>
      <c r="C288" s="52">
        <f t="shared" si="4"/>
        <v>0.0023319881463903297</v>
      </c>
    </row>
    <row r="289" spans="1:3" ht="15.75">
      <c r="A289" s="6">
        <v>38540</v>
      </c>
      <c r="B289" s="1">
        <v>295.54</v>
      </c>
      <c r="C289" s="52">
        <f t="shared" si="4"/>
        <v>0.013695577403894429</v>
      </c>
    </row>
    <row r="290" spans="1:3" ht="15.75">
      <c r="A290" s="6">
        <v>38539</v>
      </c>
      <c r="B290" s="1">
        <v>291.52</v>
      </c>
      <c r="C290" s="52">
        <f t="shared" si="4"/>
        <v>-0.014270630273863773</v>
      </c>
    </row>
    <row r="291" spans="1:3" ht="15.75">
      <c r="A291" s="6">
        <v>38538</v>
      </c>
      <c r="B291" s="1">
        <v>295.71</v>
      </c>
      <c r="C291" s="52">
        <f t="shared" si="4"/>
        <v>0.015197239465546809</v>
      </c>
    </row>
    <row r="292" spans="1:3" ht="15.75">
      <c r="A292" s="6">
        <v>38534</v>
      </c>
      <c r="B292" s="1">
        <v>291.25</v>
      </c>
      <c r="C292" s="52">
        <f t="shared" si="4"/>
        <v>-0.009907836430554632</v>
      </c>
    </row>
    <row r="293" spans="1:3" ht="15.75">
      <c r="A293" s="6">
        <v>38533</v>
      </c>
      <c r="B293" s="1">
        <v>294.15</v>
      </c>
      <c r="C293" s="52">
        <f t="shared" si="4"/>
        <v>0.004873320599513476</v>
      </c>
    </row>
    <row r="294" spans="1:3" ht="15.75">
      <c r="A294" s="6">
        <v>38532</v>
      </c>
      <c r="B294" s="1">
        <v>292.72</v>
      </c>
      <c r="C294" s="52">
        <f t="shared" si="4"/>
        <v>-0.031210496663918164</v>
      </c>
    </row>
    <row r="295" spans="1:3" ht="15.75">
      <c r="A295" s="6">
        <v>38531</v>
      </c>
      <c r="B295" s="1">
        <v>302</v>
      </c>
      <c r="C295" s="52">
        <f t="shared" si="4"/>
        <v>-0.0069295773084493495</v>
      </c>
    </row>
    <row r="296" spans="1:3" ht="15.75">
      <c r="A296" s="6">
        <v>38530</v>
      </c>
      <c r="B296" s="1">
        <v>304.1</v>
      </c>
      <c r="C296" s="52">
        <f t="shared" si="4"/>
        <v>0.022783059112427836</v>
      </c>
    </row>
    <row r="297" spans="1:3" ht="15.75">
      <c r="A297" s="6">
        <v>38527</v>
      </c>
      <c r="B297" s="1">
        <v>297.25</v>
      </c>
      <c r="C297" s="52">
        <f t="shared" si="4"/>
        <v>0.02569311292395511</v>
      </c>
    </row>
    <row r="298" spans="1:3" ht="15.75">
      <c r="A298" s="6">
        <v>38526</v>
      </c>
      <c r="B298" s="1">
        <v>289.71</v>
      </c>
      <c r="C298" s="52">
        <f t="shared" si="4"/>
        <v>0.0014162106648466547</v>
      </c>
    </row>
    <row r="299" spans="1:3" ht="15.75">
      <c r="A299" s="6">
        <v>38525</v>
      </c>
      <c r="B299" s="1">
        <v>289.3</v>
      </c>
      <c r="C299" s="52">
        <f t="shared" si="4"/>
        <v>0.005059441779866641</v>
      </c>
    </row>
    <row r="300" spans="1:3" ht="15.75">
      <c r="A300" s="6">
        <v>38524</v>
      </c>
      <c r="B300" s="1">
        <v>287.84</v>
      </c>
      <c r="C300" s="52">
        <f t="shared" si="4"/>
        <v>0.003968397312898862</v>
      </c>
    </row>
    <row r="301" spans="1:3" ht="15.75">
      <c r="A301" s="6">
        <v>38523</v>
      </c>
      <c r="B301" s="1">
        <v>286.7</v>
      </c>
      <c r="C301" s="52">
        <f t="shared" si="4"/>
        <v>0.022575914718581433</v>
      </c>
    </row>
    <row r="302" spans="1:3" ht="15.75">
      <c r="A302" s="6">
        <v>38520</v>
      </c>
      <c r="B302" s="1">
        <v>280.3</v>
      </c>
      <c r="C302" s="52">
        <f t="shared" si="4"/>
        <v>0.01025576457856567</v>
      </c>
    </row>
    <row r="303" spans="1:3" ht="15.75">
      <c r="A303" s="6">
        <v>38519</v>
      </c>
      <c r="B303" s="1">
        <v>277.44</v>
      </c>
      <c r="C303" s="52">
        <f t="shared" si="4"/>
        <v>0.009561133243982625</v>
      </c>
    </row>
    <row r="304" spans="1:3" ht="15.75">
      <c r="A304" s="6">
        <v>38518</v>
      </c>
      <c r="B304" s="1">
        <v>274.8</v>
      </c>
      <c r="C304" s="52">
        <f t="shared" si="4"/>
        <v>-0.012835754281322548</v>
      </c>
    </row>
    <row r="305" spans="1:3" ht="15.75">
      <c r="A305" s="6">
        <v>38517</v>
      </c>
      <c r="B305" s="1">
        <v>278.35</v>
      </c>
      <c r="C305" s="52">
        <f t="shared" si="4"/>
        <v>-0.015683800366713012</v>
      </c>
    </row>
    <row r="306" spans="1:3" ht="15.75">
      <c r="A306" s="6">
        <v>38516</v>
      </c>
      <c r="B306" s="1">
        <v>282.75</v>
      </c>
      <c r="C306" s="52">
        <f t="shared" si="4"/>
        <v>0.0008845644097341813</v>
      </c>
    </row>
    <row r="307" spans="1:3" ht="15.75">
      <c r="A307" s="6">
        <v>38513</v>
      </c>
      <c r="B307" s="1">
        <v>282.5</v>
      </c>
      <c r="C307" s="52">
        <f t="shared" si="4"/>
        <v>-0.013396589304378047</v>
      </c>
    </row>
    <row r="308" spans="1:3" ht="15.75">
      <c r="A308" s="6">
        <v>38512</v>
      </c>
      <c r="B308" s="1">
        <v>286.31</v>
      </c>
      <c r="C308" s="52">
        <f t="shared" si="4"/>
        <v>0.023858201281945438</v>
      </c>
    </row>
    <row r="309" spans="1:3" ht="15.75">
      <c r="A309" s="6">
        <v>38511</v>
      </c>
      <c r="B309" s="1">
        <v>279.56</v>
      </c>
      <c r="C309" s="52">
        <f t="shared" si="4"/>
        <v>-0.04736514287683716</v>
      </c>
    </row>
    <row r="310" spans="1:3" ht="15.75">
      <c r="A310" s="6">
        <v>38510</v>
      </c>
      <c r="B310" s="1">
        <v>293.12</v>
      </c>
      <c r="C310" s="52">
        <f t="shared" si="4"/>
        <v>0.00746502114044962</v>
      </c>
    </row>
    <row r="311" spans="1:3" ht="15.75">
      <c r="A311" s="6">
        <v>38509</v>
      </c>
      <c r="B311" s="1">
        <v>290.94</v>
      </c>
      <c r="C311" s="52">
        <f t="shared" si="4"/>
        <v>0.03739931660324433</v>
      </c>
    </row>
    <row r="312" spans="1:3" ht="15.75">
      <c r="A312" s="6">
        <v>38506</v>
      </c>
      <c r="B312" s="1">
        <v>280.26</v>
      </c>
      <c r="C312" s="52">
        <f t="shared" si="4"/>
        <v>-0.026895453876058486</v>
      </c>
    </row>
    <row r="313" spans="1:3" ht="15.75">
      <c r="A313" s="6">
        <v>38505</v>
      </c>
      <c r="B313" s="1">
        <v>287.9</v>
      </c>
      <c r="C313" s="52">
        <f t="shared" si="4"/>
        <v>-0.00034728251781579624</v>
      </c>
    </row>
    <row r="314" spans="1:3" ht="15.75">
      <c r="A314" s="6">
        <v>38504</v>
      </c>
      <c r="B314" s="1">
        <v>288</v>
      </c>
      <c r="C314" s="52">
        <f t="shared" si="4"/>
        <v>0.03796871944680749</v>
      </c>
    </row>
    <row r="315" spans="1:3" ht="15.75">
      <c r="A315" s="6">
        <v>38503</v>
      </c>
      <c r="B315" s="1">
        <v>277.27</v>
      </c>
      <c r="C315" s="52">
        <f t="shared" si="4"/>
        <v>0.041495451907439536</v>
      </c>
    </row>
    <row r="316" spans="1:3" ht="15.75">
      <c r="A316" s="6">
        <v>38499</v>
      </c>
      <c r="B316" s="1">
        <v>266</v>
      </c>
      <c r="C316" s="52">
        <f t="shared" si="4"/>
        <v>0.02589634430357945</v>
      </c>
    </row>
    <row r="317" spans="1:3" ht="15.75">
      <c r="A317" s="6">
        <v>38498</v>
      </c>
      <c r="B317" s="1">
        <v>259.2</v>
      </c>
      <c r="C317" s="52">
        <f t="shared" si="4"/>
        <v>-0.006192208397565107</v>
      </c>
    </row>
    <row r="318" spans="1:3" ht="15.75">
      <c r="A318" s="6">
        <v>38497</v>
      </c>
      <c r="B318" s="1">
        <v>260.81</v>
      </c>
      <c r="C318" s="52">
        <f t="shared" si="4"/>
        <v>0.01861472839612219</v>
      </c>
    </row>
    <row r="319" spans="1:3" ht="15.75">
      <c r="A319" s="6">
        <v>38496</v>
      </c>
      <c r="B319" s="1">
        <v>256</v>
      </c>
      <c r="C319" s="52">
        <f t="shared" si="4"/>
        <v>0.0021507487027554355</v>
      </c>
    </row>
    <row r="320" spans="1:3" ht="15.75">
      <c r="A320" s="6">
        <v>38495</v>
      </c>
      <c r="B320" s="1">
        <v>255.45</v>
      </c>
      <c r="C320" s="52">
        <f t="shared" si="4"/>
        <v>0.055701839844242776</v>
      </c>
    </row>
    <row r="321" spans="1:3" ht="15.75">
      <c r="A321" s="6">
        <v>38492</v>
      </c>
      <c r="B321" s="1">
        <v>241.61</v>
      </c>
      <c r="C321" s="52">
        <f t="shared" si="4"/>
        <v>0.010108449391902783</v>
      </c>
    </row>
    <row r="322" spans="1:3" ht="15.75">
      <c r="A322" s="6">
        <v>38491</v>
      </c>
      <c r="B322" s="1">
        <v>239.18</v>
      </c>
      <c r="C322" s="52">
        <f t="shared" si="4"/>
        <v>8.362252795775231E-05</v>
      </c>
    </row>
    <row r="323" spans="1:3" ht="15.75">
      <c r="A323" s="6">
        <v>38490</v>
      </c>
      <c r="B323" s="1">
        <v>239.16</v>
      </c>
      <c r="C323" s="52">
        <f aca="true" t="shared" si="5" ref="C323:C386">LN(B323/B324)</f>
        <v>0.025536546123443124</v>
      </c>
    </row>
    <row r="324" spans="1:3" ht="15.75">
      <c r="A324" s="6">
        <v>38489</v>
      </c>
      <c r="B324" s="1">
        <v>233.13</v>
      </c>
      <c r="C324" s="52">
        <f t="shared" si="5"/>
        <v>0.00896210057298518</v>
      </c>
    </row>
    <row r="325" spans="1:3" ht="15.75">
      <c r="A325" s="6">
        <v>38488</v>
      </c>
      <c r="B325" s="1">
        <v>231.05</v>
      </c>
      <c r="C325" s="52">
        <f t="shared" si="5"/>
        <v>0.007864647632738787</v>
      </c>
    </row>
    <row r="326" spans="1:3" ht="15.75">
      <c r="A326" s="6">
        <v>38485</v>
      </c>
      <c r="B326" s="1">
        <v>229.24</v>
      </c>
      <c r="C326" s="52">
        <f t="shared" si="5"/>
        <v>0.0022709416694804206</v>
      </c>
    </row>
    <row r="327" spans="1:3" ht="15.75">
      <c r="A327" s="6">
        <v>38484</v>
      </c>
      <c r="B327" s="1">
        <v>228.72</v>
      </c>
      <c r="C327" s="52">
        <f t="shared" si="5"/>
        <v>-0.011173786393351372</v>
      </c>
    </row>
    <row r="328" spans="1:3" ht="15.75">
      <c r="A328" s="6">
        <v>38483</v>
      </c>
      <c r="B328" s="1">
        <v>231.29</v>
      </c>
      <c r="C328" s="52">
        <f t="shared" si="5"/>
        <v>0.015204283394325828</v>
      </c>
    </row>
    <row r="329" spans="1:3" ht="15.75">
      <c r="A329" s="6">
        <v>38482</v>
      </c>
      <c r="B329" s="1">
        <v>227.8</v>
      </c>
      <c r="C329" s="52">
        <f t="shared" si="5"/>
        <v>0.007844560081076974</v>
      </c>
    </row>
    <row r="330" spans="1:3" ht="15.75">
      <c r="A330" s="6">
        <v>38481</v>
      </c>
      <c r="B330" s="1">
        <v>226.02</v>
      </c>
      <c r="C330" s="52">
        <f t="shared" si="5"/>
        <v>-0.008809853473569046</v>
      </c>
    </row>
    <row r="331" spans="1:3" ht="15.75">
      <c r="A331" s="6">
        <v>38478</v>
      </c>
      <c r="B331" s="1">
        <v>228.02</v>
      </c>
      <c r="C331" s="52">
        <f t="shared" si="5"/>
        <v>0.004571436532580819</v>
      </c>
    </row>
    <row r="332" spans="1:3" ht="15.75">
      <c r="A332" s="6">
        <v>38477</v>
      </c>
      <c r="B332" s="1">
        <v>226.98</v>
      </c>
      <c r="C332" s="52">
        <f t="shared" si="5"/>
        <v>-0.006674302461266594</v>
      </c>
    </row>
    <row r="333" spans="1:3" ht="15.75">
      <c r="A333" s="6">
        <v>38476</v>
      </c>
      <c r="B333" s="1">
        <v>228.5</v>
      </c>
      <c r="C333" s="52">
        <f t="shared" si="5"/>
        <v>0.01016085629436948</v>
      </c>
    </row>
    <row r="334" spans="1:3" ht="15.75">
      <c r="A334" s="6">
        <v>38475</v>
      </c>
      <c r="B334" s="1">
        <v>226.19</v>
      </c>
      <c r="C334" s="52">
        <f t="shared" si="5"/>
        <v>0.017392518337071564</v>
      </c>
    </row>
    <row r="335" spans="1:3" ht="15.75">
      <c r="A335" s="6">
        <v>38474</v>
      </c>
      <c r="B335" s="1">
        <v>222.29</v>
      </c>
      <c r="C335" s="52">
        <f t="shared" si="5"/>
        <v>0.010355289350456725</v>
      </c>
    </row>
    <row r="336" spans="1:3" ht="15.75">
      <c r="A336" s="6">
        <v>38471</v>
      </c>
      <c r="B336" s="1">
        <v>220</v>
      </c>
      <c r="C336" s="52">
        <f t="shared" si="5"/>
        <v>0.0025031302181184748</v>
      </c>
    </row>
    <row r="337" spans="1:3" ht="15.75">
      <c r="A337" s="6">
        <v>38470</v>
      </c>
      <c r="B337" s="1">
        <v>219.45</v>
      </c>
      <c r="C337" s="52">
        <f t="shared" si="5"/>
        <v>-0.0015026298845350185</v>
      </c>
    </row>
    <row r="338" spans="1:3" ht="15.75">
      <c r="A338" s="6">
        <v>38469</v>
      </c>
      <c r="B338" s="1">
        <v>219.78</v>
      </c>
      <c r="C338" s="52">
        <f t="shared" si="5"/>
        <v>0.004697520781054271</v>
      </c>
    </row>
    <row r="339" spans="1:3" ht="15.75">
      <c r="A339" s="6">
        <v>38468</v>
      </c>
      <c r="B339" s="1">
        <v>218.75</v>
      </c>
      <c r="C339" s="52">
        <f t="shared" si="5"/>
        <v>-0.021616107996021983</v>
      </c>
    </row>
    <row r="340" spans="1:3" ht="15.75">
      <c r="A340" s="6">
        <v>38467</v>
      </c>
      <c r="B340" s="1">
        <v>223.53</v>
      </c>
      <c r="C340" s="52">
        <f t="shared" si="5"/>
        <v>0.03514724228037347</v>
      </c>
    </row>
    <row r="341" spans="1:3" ht="15.75">
      <c r="A341" s="6">
        <v>38464</v>
      </c>
      <c r="B341" s="1">
        <v>215.81</v>
      </c>
      <c r="C341" s="52">
        <f t="shared" si="5"/>
        <v>0.055200546825980426</v>
      </c>
    </row>
    <row r="342" spans="1:3" ht="15.75">
      <c r="A342" s="6">
        <v>38463</v>
      </c>
      <c r="B342" s="1">
        <v>204.22</v>
      </c>
      <c r="C342" s="52">
        <f t="shared" si="5"/>
        <v>0.030425890422886688</v>
      </c>
    </row>
    <row r="343" spans="1:3" ht="15.75">
      <c r="A343" s="6">
        <v>38462</v>
      </c>
      <c r="B343" s="1">
        <v>198.1</v>
      </c>
      <c r="C343" s="52">
        <f t="shared" si="5"/>
        <v>0.034406474685651195</v>
      </c>
    </row>
    <row r="344" spans="1:3" ht="15.75">
      <c r="A344" s="6">
        <v>38461</v>
      </c>
      <c r="B344" s="1">
        <v>191.4</v>
      </c>
      <c r="C344" s="52">
        <f t="shared" si="5"/>
        <v>0.023417302841671112</v>
      </c>
    </row>
    <row r="345" spans="1:3" ht="15.75">
      <c r="A345" s="6">
        <v>38460</v>
      </c>
      <c r="B345" s="1">
        <v>186.97</v>
      </c>
      <c r="C345" s="52">
        <f t="shared" si="5"/>
        <v>0.010592351098857901</v>
      </c>
    </row>
    <row r="346" spans="1:3" ht="15.75">
      <c r="A346" s="6">
        <v>38457</v>
      </c>
      <c r="B346" s="1">
        <v>185</v>
      </c>
      <c r="C346" s="52">
        <f t="shared" si="5"/>
        <v>-0.03427085284497866</v>
      </c>
    </row>
    <row r="347" spans="1:3" ht="15.75">
      <c r="A347" s="6">
        <v>38456</v>
      </c>
      <c r="B347" s="1">
        <v>191.45</v>
      </c>
      <c r="C347" s="52">
        <f t="shared" si="5"/>
        <v>-0.0077007508915779965</v>
      </c>
    </row>
    <row r="348" spans="1:3" ht="15.75">
      <c r="A348" s="6">
        <v>38455</v>
      </c>
      <c r="B348" s="1">
        <v>192.93</v>
      </c>
      <c r="C348" s="52">
        <f t="shared" si="5"/>
        <v>-0.0053245234222700786</v>
      </c>
    </row>
    <row r="349" spans="1:3" ht="15.75">
      <c r="A349" s="6">
        <v>38454</v>
      </c>
      <c r="B349" s="1">
        <v>193.96</v>
      </c>
      <c r="C349" s="52">
        <f t="shared" si="5"/>
        <v>0.003770763010242641</v>
      </c>
    </row>
    <row r="350" spans="1:3" ht="15.75">
      <c r="A350" s="6">
        <v>38453</v>
      </c>
      <c r="B350" s="1">
        <v>193.23</v>
      </c>
      <c r="C350" s="52">
        <f t="shared" si="5"/>
        <v>0.006125434434995151</v>
      </c>
    </row>
    <row r="351" spans="1:3" ht="15.75">
      <c r="A351" s="6">
        <v>38450</v>
      </c>
      <c r="B351" s="1">
        <v>192.05</v>
      </c>
      <c r="C351" s="52">
        <f t="shared" si="5"/>
        <v>-0.00886452501286824</v>
      </c>
    </row>
    <row r="352" spans="1:3" ht="15.75">
      <c r="A352" s="6">
        <v>38449</v>
      </c>
      <c r="B352" s="1">
        <v>193.76</v>
      </c>
      <c r="C352" s="52">
        <f t="shared" si="5"/>
        <v>0.023709920528483915</v>
      </c>
    </row>
    <row r="353" spans="1:3" ht="15.75">
      <c r="A353" s="6">
        <v>38448</v>
      </c>
      <c r="B353" s="1">
        <v>189.22</v>
      </c>
      <c r="C353" s="52">
        <f t="shared" si="5"/>
        <v>0.003441068537466861</v>
      </c>
    </row>
    <row r="354" spans="1:3" ht="15.75">
      <c r="A354" s="6">
        <v>38447</v>
      </c>
      <c r="B354" s="1">
        <v>188.57</v>
      </c>
      <c r="C354" s="52">
        <f t="shared" si="5"/>
        <v>0.017547125444508153</v>
      </c>
    </row>
    <row r="355" spans="1:3" ht="15.75">
      <c r="A355" s="6">
        <v>38446</v>
      </c>
      <c r="B355" s="1">
        <v>185.29</v>
      </c>
      <c r="C355" s="52">
        <f t="shared" si="5"/>
        <v>0.028743116869591342</v>
      </c>
    </row>
    <row r="356" spans="1:3" ht="15.75">
      <c r="A356" s="6">
        <v>38443</v>
      </c>
      <c r="B356" s="1">
        <v>180.04</v>
      </c>
      <c r="C356" s="52">
        <f t="shared" si="5"/>
        <v>-0.002607129475638079</v>
      </c>
    </row>
    <row r="357" spans="1:3" ht="15.75">
      <c r="A357" s="6">
        <v>38442</v>
      </c>
      <c r="B357" s="1">
        <v>180.51</v>
      </c>
      <c r="C357" s="52">
        <f t="shared" si="5"/>
        <v>0.00033244681157246236</v>
      </c>
    </row>
    <row r="358" spans="1:3" ht="15.75">
      <c r="A358" s="6">
        <v>38441</v>
      </c>
      <c r="B358" s="1">
        <v>180.45</v>
      </c>
      <c r="C358" s="52">
        <f t="shared" si="5"/>
        <v>0.004888627034991142</v>
      </c>
    </row>
    <row r="359" spans="1:3" ht="15.75">
      <c r="A359" s="6">
        <v>38440</v>
      </c>
      <c r="B359" s="1">
        <v>179.57</v>
      </c>
      <c r="C359" s="52">
        <f t="shared" si="5"/>
        <v>-0.010249681132991541</v>
      </c>
    </row>
    <row r="360" spans="1:3" ht="15.75">
      <c r="A360" s="6">
        <v>38439</v>
      </c>
      <c r="B360" s="1">
        <v>181.42</v>
      </c>
      <c r="C360" s="52">
        <f t="shared" si="5"/>
        <v>0.012033305707068304</v>
      </c>
    </row>
    <row r="361" spans="1:3" ht="15.75">
      <c r="A361" s="6">
        <v>38435</v>
      </c>
      <c r="B361" s="1">
        <v>179.25</v>
      </c>
      <c r="C361" s="52">
        <f t="shared" si="5"/>
        <v>0.0015074117250177465</v>
      </c>
    </row>
    <row r="362" spans="1:3" ht="15.75">
      <c r="A362" s="6">
        <v>38434</v>
      </c>
      <c r="B362" s="1">
        <v>178.98</v>
      </c>
      <c r="C362" s="52">
        <f t="shared" si="5"/>
        <v>0.0021253993123135366</v>
      </c>
    </row>
    <row r="363" spans="1:3" ht="15.75">
      <c r="A363" s="6">
        <v>38433</v>
      </c>
      <c r="B363" s="1">
        <v>178.6</v>
      </c>
      <c r="C363" s="52">
        <f t="shared" si="5"/>
        <v>-0.012685159527315687</v>
      </c>
    </row>
    <row r="364" spans="1:3" ht="15.75">
      <c r="A364" s="6">
        <v>38432</v>
      </c>
      <c r="B364" s="1">
        <v>180.88</v>
      </c>
      <c r="C364" s="52">
        <f t="shared" si="5"/>
        <v>0.0046547795449825196</v>
      </c>
    </row>
    <row r="365" spans="1:3" ht="15.75">
      <c r="A365" s="6">
        <v>38429</v>
      </c>
      <c r="B365" s="1">
        <v>180.04</v>
      </c>
      <c r="C365" s="52">
        <f t="shared" si="5"/>
        <v>0.004174441817395958</v>
      </c>
    </row>
    <row r="366" spans="1:3" ht="15.75">
      <c r="A366" s="6">
        <v>38428</v>
      </c>
      <c r="B366" s="1">
        <v>179.29</v>
      </c>
      <c r="C366" s="52">
        <f t="shared" si="5"/>
        <v>0.02079592540631948</v>
      </c>
    </row>
    <row r="367" spans="1:3" ht="15.75">
      <c r="A367" s="6">
        <v>38427</v>
      </c>
      <c r="B367" s="1">
        <v>175.6</v>
      </c>
      <c r="C367" s="52">
        <f t="shared" si="5"/>
        <v>-0.016995976715375994</v>
      </c>
    </row>
    <row r="368" spans="1:3" ht="15.75">
      <c r="A368" s="6">
        <v>38426</v>
      </c>
      <c r="B368" s="1">
        <v>178.61</v>
      </c>
      <c r="C368" s="52">
        <f t="shared" si="5"/>
        <v>0.020475828482736207</v>
      </c>
    </row>
    <row r="369" spans="1:3" ht="15.75">
      <c r="A369" s="6">
        <v>38425</v>
      </c>
      <c r="B369" s="1">
        <v>174.99</v>
      </c>
      <c r="C369" s="52">
        <f t="shared" si="5"/>
        <v>-0.015930493646148246</v>
      </c>
    </row>
    <row r="370" spans="1:3" ht="15.75">
      <c r="A370" s="6">
        <v>38422</v>
      </c>
      <c r="B370" s="1">
        <v>177.8</v>
      </c>
      <c r="C370" s="52">
        <f t="shared" si="5"/>
        <v>-0.012186410525998094</v>
      </c>
    </row>
    <row r="371" spans="1:3" ht="15.75">
      <c r="A371" s="6">
        <v>38421</v>
      </c>
      <c r="B371" s="1">
        <v>179.98</v>
      </c>
      <c r="C371" s="52">
        <f t="shared" si="5"/>
        <v>-0.007583132123108925</v>
      </c>
    </row>
    <row r="372" spans="1:3" ht="15.75">
      <c r="A372" s="6">
        <v>38420</v>
      </c>
      <c r="B372" s="1">
        <v>181.35</v>
      </c>
      <c r="C372" s="52">
        <f t="shared" si="5"/>
        <v>-0.021007456483167663</v>
      </c>
    </row>
    <row r="373" spans="1:3" ht="15.75">
      <c r="A373" s="6">
        <v>38419</v>
      </c>
      <c r="B373" s="1">
        <v>185.2</v>
      </c>
      <c r="C373" s="52">
        <f t="shared" si="5"/>
        <v>-0.019304896198361805</v>
      </c>
    </row>
    <row r="374" spans="1:3" ht="15.75">
      <c r="A374" s="6">
        <v>38418</v>
      </c>
      <c r="B374" s="1">
        <v>188.81</v>
      </c>
      <c r="C374" s="52">
        <f t="shared" si="5"/>
        <v>0.015532323683042477</v>
      </c>
    </row>
    <row r="375" spans="1:3" ht="15.75">
      <c r="A375" s="6">
        <v>38415</v>
      </c>
      <c r="B375" s="1">
        <v>185.9</v>
      </c>
      <c r="C375" s="52">
        <f t="shared" si="5"/>
        <v>-0.005953196633230259</v>
      </c>
    </row>
    <row r="376" spans="1:3" ht="15.75">
      <c r="A376" s="6">
        <v>38414</v>
      </c>
      <c r="B376" s="1">
        <v>187.01</v>
      </c>
      <c r="C376" s="52">
        <f t="shared" si="5"/>
        <v>0.009833766340727516</v>
      </c>
    </row>
    <row r="377" spans="1:3" ht="15.75">
      <c r="A377" s="6">
        <v>38413</v>
      </c>
      <c r="B377" s="1">
        <v>185.18</v>
      </c>
      <c r="C377" s="52">
        <f t="shared" si="5"/>
        <v>-0.004740877320511566</v>
      </c>
    </row>
    <row r="378" spans="1:3" ht="15.75">
      <c r="A378" s="6">
        <v>38412</v>
      </c>
      <c r="B378" s="1">
        <v>186.06</v>
      </c>
      <c r="C378" s="52">
        <f t="shared" si="5"/>
        <v>-0.010319567585457486</v>
      </c>
    </row>
    <row r="379" spans="1:3" ht="15.75">
      <c r="A379" s="6">
        <v>38411</v>
      </c>
      <c r="B379" s="1">
        <v>187.99</v>
      </c>
      <c r="C379" s="52">
        <f t="shared" si="5"/>
        <v>0.01134126530560846</v>
      </c>
    </row>
    <row r="380" spans="1:3" ht="15.75">
      <c r="A380" s="6">
        <v>38408</v>
      </c>
      <c r="B380" s="1">
        <v>185.87</v>
      </c>
      <c r="C380" s="52">
        <f t="shared" si="5"/>
        <v>-0.016117330423466563</v>
      </c>
    </row>
    <row r="381" spans="1:3" ht="15.75">
      <c r="A381" s="6">
        <v>38407</v>
      </c>
      <c r="B381" s="1">
        <v>188.89</v>
      </c>
      <c r="C381" s="52">
        <f t="shared" si="5"/>
        <v>-0.026435558842247905</v>
      </c>
    </row>
    <row r="382" spans="1:3" ht="15.75">
      <c r="A382" s="6">
        <v>38406</v>
      </c>
      <c r="B382" s="1">
        <v>193.95</v>
      </c>
      <c r="C382" s="52">
        <f t="shared" si="5"/>
        <v>0.013391666964002387</v>
      </c>
    </row>
    <row r="383" spans="1:3" ht="15.75">
      <c r="A383" s="6">
        <v>38405</v>
      </c>
      <c r="B383" s="1">
        <v>191.37</v>
      </c>
      <c r="C383" s="52">
        <f t="shared" si="5"/>
        <v>-0.03380574663016593</v>
      </c>
    </row>
    <row r="384" spans="1:3" ht="15.75">
      <c r="A384" s="6">
        <v>38401</v>
      </c>
      <c r="B384" s="1">
        <v>197.95</v>
      </c>
      <c r="C384" s="52">
        <f t="shared" si="5"/>
        <v>0.00025262094361942886</v>
      </c>
    </row>
    <row r="385" spans="1:3" ht="15.75">
      <c r="A385" s="6">
        <v>38400</v>
      </c>
      <c r="B385" s="1">
        <v>197.9</v>
      </c>
      <c r="C385" s="52">
        <f t="shared" si="5"/>
        <v>-0.0025737441978589187</v>
      </c>
    </row>
    <row r="386" spans="1:3" ht="15.75">
      <c r="A386" s="6">
        <v>38399</v>
      </c>
      <c r="B386" s="1">
        <v>198.41</v>
      </c>
      <c r="C386" s="52">
        <f t="shared" si="5"/>
        <v>0.01615724611166803</v>
      </c>
    </row>
    <row r="387" spans="1:3" ht="15.75">
      <c r="A387" s="6">
        <v>38398</v>
      </c>
      <c r="B387" s="1">
        <v>195.23</v>
      </c>
      <c r="C387" s="52">
        <f aca="true" t="shared" si="6" ref="C387:C450">LN(B387/B388)</f>
        <v>0.011539976603692093</v>
      </c>
    </row>
    <row r="388" spans="1:3" ht="15.75">
      <c r="A388" s="6">
        <v>38397</v>
      </c>
      <c r="B388" s="1">
        <v>192.99</v>
      </c>
      <c r="C388" s="52">
        <f t="shared" si="6"/>
        <v>0.029393004286696976</v>
      </c>
    </row>
    <row r="389" spans="1:3" ht="15.75">
      <c r="A389" s="6">
        <v>38394</v>
      </c>
      <c r="B389" s="1">
        <v>187.4</v>
      </c>
      <c r="C389" s="52">
        <f t="shared" si="6"/>
        <v>-0.0030902043878334286</v>
      </c>
    </row>
    <row r="390" spans="1:3" ht="15.75">
      <c r="A390" s="6">
        <v>38393</v>
      </c>
      <c r="B390" s="1">
        <v>187.98</v>
      </c>
      <c r="C390" s="52">
        <f t="shared" si="6"/>
        <v>-0.018969901762590415</v>
      </c>
    </row>
    <row r="391" spans="1:3" ht="15.75">
      <c r="A391" s="6">
        <v>38392</v>
      </c>
      <c r="B391" s="1">
        <v>191.58</v>
      </c>
      <c r="C391" s="52">
        <f t="shared" si="6"/>
        <v>-0.03618866524516537</v>
      </c>
    </row>
    <row r="392" spans="1:3" ht="15.75">
      <c r="A392" s="6">
        <v>38391</v>
      </c>
      <c r="B392" s="1">
        <v>198.64</v>
      </c>
      <c r="C392" s="52">
        <f t="shared" si="6"/>
        <v>0.01322643245757818</v>
      </c>
    </row>
    <row r="393" spans="1:3" ht="15.75">
      <c r="A393" s="6">
        <v>38390</v>
      </c>
      <c r="B393" s="1">
        <v>196.03</v>
      </c>
      <c r="C393" s="52">
        <f t="shared" si="6"/>
        <v>-0.041615435720264354</v>
      </c>
    </row>
    <row r="394" spans="1:3" ht="15.75">
      <c r="A394" s="6">
        <v>38387</v>
      </c>
      <c r="B394" s="1">
        <v>204.36</v>
      </c>
      <c r="C394" s="52">
        <f t="shared" si="6"/>
        <v>-0.031311261686206404</v>
      </c>
    </row>
    <row r="395" spans="1:3" ht="15.75">
      <c r="A395" s="6">
        <v>38386</v>
      </c>
      <c r="B395" s="1">
        <v>210.86</v>
      </c>
      <c r="C395" s="52">
        <f t="shared" si="6"/>
        <v>0.023512430970863044</v>
      </c>
    </row>
    <row r="396" spans="1:3" ht="15.75">
      <c r="A396" s="6">
        <v>38385</v>
      </c>
      <c r="B396" s="1">
        <v>205.96</v>
      </c>
      <c r="C396" s="52">
        <f t="shared" si="6"/>
        <v>0.07070757216428644</v>
      </c>
    </row>
    <row r="397" spans="1:3" ht="15.75">
      <c r="A397" s="6">
        <v>38384</v>
      </c>
      <c r="B397" s="1">
        <v>191.9</v>
      </c>
      <c r="C397" s="52">
        <f t="shared" si="6"/>
        <v>-0.01919959884869263</v>
      </c>
    </row>
    <row r="398" spans="1:3" ht="15.75">
      <c r="A398" s="6">
        <v>38383</v>
      </c>
      <c r="B398" s="1">
        <v>195.62</v>
      </c>
      <c r="C398" s="52">
        <f t="shared" si="6"/>
        <v>0.02736205521814953</v>
      </c>
    </row>
    <row r="399" spans="1:3" ht="15.75">
      <c r="A399" s="6">
        <v>38380</v>
      </c>
      <c r="B399" s="1">
        <v>190.34</v>
      </c>
      <c r="C399" s="52">
        <f t="shared" si="6"/>
        <v>0.011944542412383186</v>
      </c>
    </row>
    <row r="400" spans="1:3" ht="15.75">
      <c r="A400" s="6">
        <v>38379</v>
      </c>
      <c r="B400" s="1">
        <v>188.08</v>
      </c>
      <c r="C400" s="52">
        <f t="shared" si="6"/>
        <v>-0.006148646531133208</v>
      </c>
    </row>
    <row r="401" spans="1:3" ht="15.75">
      <c r="A401" s="6">
        <v>38378</v>
      </c>
      <c r="B401" s="1">
        <v>189.24</v>
      </c>
      <c r="C401" s="52">
        <f t="shared" si="6"/>
        <v>0.06618858180262059</v>
      </c>
    </row>
    <row r="402" spans="1:3" ht="15.75">
      <c r="A402" s="6">
        <v>38377</v>
      </c>
      <c r="B402" s="1">
        <v>177.12</v>
      </c>
      <c r="C402" s="52">
        <f t="shared" si="6"/>
        <v>-0.020121403199421063</v>
      </c>
    </row>
    <row r="403" spans="1:3" ht="15.75">
      <c r="A403" s="6">
        <v>38376</v>
      </c>
      <c r="B403" s="1">
        <v>180.72</v>
      </c>
      <c r="C403" s="52">
        <f t="shared" si="6"/>
        <v>-0.04098134437319368</v>
      </c>
    </row>
    <row r="404" spans="1:3" ht="15.75">
      <c r="A404" s="6">
        <v>38373</v>
      </c>
      <c r="B404" s="1">
        <v>188.28</v>
      </c>
      <c r="C404" s="52">
        <f t="shared" si="6"/>
        <v>-0.029515486348008067</v>
      </c>
    </row>
    <row r="405" spans="1:3" ht="15.75">
      <c r="A405" s="6">
        <v>38372</v>
      </c>
      <c r="B405" s="1">
        <v>193.92</v>
      </c>
      <c r="C405" s="52">
        <f t="shared" si="6"/>
        <v>-0.017279710147620208</v>
      </c>
    </row>
    <row r="406" spans="1:3" ht="15.75">
      <c r="A406" s="6">
        <v>38371</v>
      </c>
      <c r="B406" s="1">
        <v>197.3</v>
      </c>
      <c r="C406" s="52">
        <f t="shared" si="6"/>
        <v>-0.03290426455183979</v>
      </c>
    </row>
    <row r="407" spans="1:3" ht="15.75">
      <c r="A407" s="6">
        <v>38370</v>
      </c>
      <c r="B407" s="1">
        <v>203.9</v>
      </c>
      <c r="C407" s="52">
        <f t="shared" si="6"/>
        <v>0.019462322283498024</v>
      </c>
    </row>
    <row r="408" spans="1:3" ht="15.75">
      <c r="A408" s="6">
        <v>38366</v>
      </c>
      <c r="B408" s="1">
        <v>199.97</v>
      </c>
      <c r="C408" s="52">
        <f t="shared" si="6"/>
        <v>0.023476919380031155</v>
      </c>
    </row>
    <row r="409" spans="1:3" ht="15.75">
      <c r="A409" s="6">
        <v>38365</v>
      </c>
      <c r="B409" s="1">
        <v>195.33</v>
      </c>
      <c r="C409" s="52">
        <f t="shared" si="6"/>
        <v>-0.0002559443079159823</v>
      </c>
    </row>
    <row r="410" spans="1:3" ht="15.75">
      <c r="A410" s="6">
        <v>38364</v>
      </c>
      <c r="B410" s="1">
        <v>195.38</v>
      </c>
      <c r="C410" s="52">
        <f t="shared" si="6"/>
        <v>0.009462170772000005</v>
      </c>
    </row>
    <row r="411" spans="1:3" ht="15.75">
      <c r="A411" s="6">
        <v>38363</v>
      </c>
      <c r="B411" s="1">
        <v>193.54</v>
      </c>
      <c r="C411" s="52">
        <f t="shared" si="6"/>
        <v>-0.007822994091072611</v>
      </c>
    </row>
    <row r="412" spans="1:3" ht="15.75">
      <c r="A412" s="6">
        <v>38362</v>
      </c>
      <c r="B412" s="1">
        <v>195.06</v>
      </c>
      <c r="C412" s="52">
        <f t="shared" si="6"/>
        <v>0.0062225394269308865</v>
      </c>
    </row>
    <row r="413" spans="1:3" ht="15.75">
      <c r="A413" s="6">
        <v>38359</v>
      </c>
      <c r="B413" s="1">
        <v>193.85</v>
      </c>
      <c r="C413" s="52">
        <f t="shared" si="6"/>
        <v>0.027721440412571862</v>
      </c>
    </row>
    <row r="414" spans="1:3" ht="15.75">
      <c r="A414" s="6">
        <v>38358</v>
      </c>
      <c r="B414" s="1">
        <v>188.55</v>
      </c>
      <c r="C414" s="52">
        <f t="shared" si="6"/>
        <v>-0.02596596701668974</v>
      </c>
    </row>
    <row r="415" spans="1:3" ht="15.75">
      <c r="A415" s="6">
        <v>38357</v>
      </c>
      <c r="B415" s="1">
        <v>193.51</v>
      </c>
      <c r="C415" s="52">
        <f t="shared" si="6"/>
        <v>-0.00510297233744501</v>
      </c>
    </row>
    <row r="416" spans="1:3" ht="15.75">
      <c r="A416" s="6">
        <v>38356</v>
      </c>
      <c r="B416" s="1">
        <v>194.5</v>
      </c>
      <c r="C416" s="52">
        <f t="shared" si="6"/>
        <v>-0.04134422317369202</v>
      </c>
    </row>
    <row r="417" spans="1:3" ht="15.75">
      <c r="A417" s="6">
        <v>38355</v>
      </c>
      <c r="B417" s="1">
        <v>202.71</v>
      </c>
      <c r="C417" s="52">
        <f t="shared" si="6"/>
        <v>0.0501748726208156</v>
      </c>
    </row>
    <row r="418" spans="1:3" ht="15.75">
      <c r="A418" s="6">
        <v>38352</v>
      </c>
      <c r="B418" s="1">
        <v>192.79</v>
      </c>
      <c r="C418" s="52">
        <f t="shared" si="6"/>
        <v>-0.024643271702390026</v>
      </c>
    </row>
    <row r="419" spans="1:3" ht="15.75">
      <c r="A419" s="6">
        <v>38351</v>
      </c>
      <c r="B419" s="1">
        <v>197.6</v>
      </c>
      <c r="C419" s="52">
        <f t="shared" si="6"/>
        <v>0.024072865402084028</v>
      </c>
    </row>
    <row r="420" spans="1:3" ht="15.75">
      <c r="A420" s="6">
        <v>38350</v>
      </c>
      <c r="B420" s="1">
        <v>192.9</v>
      </c>
      <c r="C420" s="52">
        <f t="shared" si="6"/>
        <v>0.0007260281395513975</v>
      </c>
    </row>
    <row r="421" spans="1:3" ht="15.75">
      <c r="A421" s="6">
        <v>38349</v>
      </c>
      <c r="B421" s="1">
        <v>192.76</v>
      </c>
      <c r="C421" s="52">
        <f t="shared" si="6"/>
        <v>0.004419379641975965</v>
      </c>
    </row>
    <row r="422" spans="1:3" ht="15.75">
      <c r="A422" s="6">
        <v>38348</v>
      </c>
      <c r="B422" s="1">
        <v>191.91</v>
      </c>
      <c r="C422" s="52">
        <f t="shared" si="6"/>
        <v>0.021116605710736324</v>
      </c>
    </row>
    <row r="423" spans="1:3" ht="15.75">
      <c r="A423" s="6">
        <v>38344</v>
      </c>
      <c r="B423" s="1">
        <v>187.9</v>
      </c>
      <c r="C423" s="52">
        <f t="shared" si="6"/>
        <v>0.008551628811876896</v>
      </c>
    </row>
    <row r="424" spans="1:3" ht="15.75">
      <c r="A424" s="6">
        <v>38343</v>
      </c>
      <c r="B424" s="1">
        <v>186.3</v>
      </c>
      <c r="C424" s="52">
        <f t="shared" si="6"/>
        <v>0.01378213951459688</v>
      </c>
    </row>
    <row r="425" spans="1:3" ht="15.75">
      <c r="A425" s="6">
        <v>38342</v>
      </c>
      <c r="B425" s="1">
        <v>183.75</v>
      </c>
      <c r="C425" s="52">
        <f t="shared" si="6"/>
        <v>-0.006887789250226536</v>
      </c>
    </row>
    <row r="426" spans="1:3" ht="15.75">
      <c r="A426" s="6">
        <v>38341</v>
      </c>
      <c r="B426" s="1">
        <v>185.02</v>
      </c>
      <c r="C426" s="52">
        <f t="shared" si="6"/>
        <v>0.02706273074469572</v>
      </c>
    </row>
    <row r="427" spans="1:3" ht="15.75">
      <c r="A427" s="6">
        <v>38338</v>
      </c>
      <c r="B427" s="1">
        <v>180.08</v>
      </c>
      <c r="C427" s="52">
        <f t="shared" si="6"/>
        <v>0.020250306343335106</v>
      </c>
    </row>
    <row r="428" spans="1:3" ht="15.75">
      <c r="A428" s="6">
        <v>38337</v>
      </c>
      <c r="B428" s="1">
        <v>176.47</v>
      </c>
      <c r="C428" s="52">
        <f t="shared" si="6"/>
        <v>-0.018582990890111457</v>
      </c>
    </row>
    <row r="429" spans="1:3" ht="15.75">
      <c r="A429" s="6">
        <v>38336</v>
      </c>
      <c r="B429" s="1">
        <v>179.78</v>
      </c>
      <c r="C429" s="52">
        <f t="shared" si="6"/>
        <v>0.006081420254683437</v>
      </c>
    </row>
    <row r="430" spans="1:3" ht="15.75">
      <c r="A430" s="6">
        <v>38335</v>
      </c>
      <c r="B430" s="1">
        <v>178.69</v>
      </c>
      <c r="C430" s="52">
        <f t="shared" si="6"/>
        <v>0.04721046230665787</v>
      </c>
    </row>
    <row r="431" spans="1:3" ht="15.75">
      <c r="A431" s="6">
        <v>38334</v>
      </c>
      <c r="B431" s="1">
        <v>170.45</v>
      </c>
      <c r="C431" s="52">
        <f t="shared" si="6"/>
        <v>-0.007015521319789013</v>
      </c>
    </row>
    <row r="432" spans="1:3" ht="15.75">
      <c r="A432" s="6">
        <v>38331</v>
      </c>
      <c r="B432" s="1">
        <v>171.65</v>
      </c>
      <c r="C432" s="52">
        <f t="shared" si="6"/>
        <v>-0.010316539858793309</v>
      </c>
    </row>
    <row r="433" spans="1:3" ht="15.75">
      <c r="A433" s="6">
        <v>38330</v>
      </c>
      <c r="B433" s="1">
        <v>173.43</v>
      </c>
      <c r="C433" s="52">
        <f t="shared" si="6"/>
        <v>0.020093276692014383</v>
      </c>
    </row>
    <row r="434" spans="1:3" ht="15.75">
      <c r="A434" s="6">
        <v>38329</v>
      </c>
      <c r="B434" s="1">
        <v>169.98</v>
      </c>
      <c r="C434" s="52">
        <f t="shared" si="6"/>
        <v>-0.008494236948909597</v>
      </c>
    </row>
    <row r="435" spans="1:3" ht="15.75">
      <c r="A435" s="6">
        <v>38328</v>
      </c>
      <c r="B435" s="1">
        <v>171.43</v>
      </c>
      <c r="C435" s="52">
        <f t="shared" si="6"/>
        <v>-0.02795534627826231</v>
      </c>
    </row>
    <row r="436" spans="1:3" ht="15.75">
      <c r="A436" s="6">
        <v>38327</v>
      </c>
      <c r="B436" s="1">
        <v>176.29</v>
      </c>
      <c r="C436" s="52">
        <f t="shared" si="6"/>
        <v>-0.023046241330871284</v>
      </c>
    </row>
    <row r="437" spans="1:3" ht="15.75">
      <c r="A437" s="6">
        <v>38324</v>
      </c>
      <c r="B437" s="1">
        <v>180.4</v>
      </c>
      <c r="C437" s="52">
        <f t="shared" si="6"/>
        <v>0.005558658003827462</v>
      </c>
    </row>
    <row r="438" spans="1:3" ht="15.75">
      <c r="A438" s="6">
        <v>38323</v>
      </c>
      <c r="B438" s="1">
        <v>179.4</v>
      </c>
      <c r="C438" s="52">
        <f t="shared" si="6"/>
        <v>-0.0031166543482758114</v>
      </c>
    </row>
    <row r="439" spans="1:3" ht="15.75">
      <c r="A439" s="6">
        <v>38322</v>
      </c>
      <c r="B439" s="1">
        <v>179.96</v>
      </c>
      <c r="C439" s="52">
        <f t="shared" si="6"/>
        <v>-0.01116218695557308</v>
      </c>
    </row>
    <row r="440" spans="1:3" ht="15.75">
      <c r="A440" s="6">
        <v>38321</v>
      </c>
      <c r="B440" s="1">
        <v>181.98</v>
      </c>
      <c r="C440" s="52">
        <f t="shared" si="6"/>
        <v>0.005123554716894339</v>
      </c>
    </row>
    <row r="441" spans="1:3" ht="15.75">
      <c r="A441" s="6">
        <v>38320</v>
      </c>
      <c r="B441" s="1">
        <v>181.05</v>
      </c>
      <c r="C441" s="52">
        <f t="shared" si="6"/>
        <v>0.009211029500651051</v>
      </c>
    </row>
    <row r="442" spans="1:3" ht="15.75">
      <c r="A442" s="6">
        <v>38317</v>
      </c>
      <c r="B442" s="1">
        <v>179.39</v>
      </c>
      <c r="C442" s="52">
        <f t="shared" si="6"/>
        <v>0.02614860262776399</v>
      </c>
    </row>
    <row r="443" spans="1:3" ht="15.75">
      <c r="A443" s="6">
        <v>38315</v>
      </c>
      <c r="B443" s="1">
        <v>174.76</v>
      </c>
      <c r="C443" s="52">
        <f t="shared" si="6"/>
        <v>0.0423108569610082</v>
      </c>
    </row>
    <row r="444" spans="1:3" ht="15.75">
      <c r="A444" s="6">
        <v>38314</v>
      </c>
      <c r="B444" s="1">
        <v>167.52</v>
      </c>
      <c r="C444" s="52">
        <f t="shared" si="6"/>
        <v>0.014551396196144512</v>
      </c>
    </row>
    <row r="445" spans="1:3" ht="15.75">
      <c r="A445" s="6">
        <v>38313</v>
      </c>
      <c r="B445" s="1">
        <v>165.1</v>
      </c>
      <c r="C445" s="52">
        <f t="shared" si="6"/>
        <v>-0.02571143129187177</v>
      </c>
    </row>
    <row r="446" spans="1:3" ht="15.75">
      <c r="A446" s="6">
        <v>38310</v>
      </c>
      <c r="B446" s="1">
        <v>169.4</v>
      </c>
      <c r="C446" s="52">
        <f t="shared" si="6"/>
        <v>0.011040653492290725</v>
      </c>
    </row>
    <row r="447" spans="1:3" ht="15.75">
      <c r="A447" s="6">
        <v>38309</v>
      </c>
      <c r="B447" s="1">
        <v>167.54</v>
      </c>
      <c r="C447" s="52">
        <f t="shared" si="6"/>
        <v>-0.029175107745751005</v>
      </c>
    </row>
    <row r="448" spans="1:3" ht="15.75">
      <c r="A448" s="6">
        <v>38308</v>
      </c>
      <c r="B448" s="1">
        <v>172.5</v>
      </c>
      <c r="C448" s="52">
        <f t="shared" si="6"/>
        <v>-0.00023185717701826046</v>
      </c>
    </row>
    <row r="449" spans="1:3" ht="15.75">
      <c r="A449" s="6">
        <v>38307</v>
      </c>
      <c r="B449" s="1">
        <v>172.54</v>
      </c>
      <c r="C449" s="52">
        <f t="shared" si="6"/>
        <v>-0.06902378171592152</v>
      </c>
    </row>
    <row r="450" spans="1:3" ht="15.75">
      <c r="A450" s="6">
        <v>38306</v>
      </c>
      <c r="B450" s="1">
        <v>184.87</v>
      </c>
      <c r="C450" s="52">
        <f t="shared" si="6"/>
        <v>0.01564618828755879</v>
      </c>
    </row>
    <row r="451" spans="1:3" ht="15.75">
      <c r="A451" s="6">
        <v>38303</v>
      </c>
      <c r="B451" s="1">
        <v>182</v>
      </c>
      <c r="C451" s="52">
        <f aca="true" t="shared" si="7" ref="C451:C512">LN(B451/B452)</f>
        <v>-0.005588749410436792</v>
      </c>
    </row>
    <row r="452" spans="1:3" ht="15.75">
      <c r="A452" s="6">
        <v>38302</v>
      </c>
      <c r="B452" s="1">
        <v>183.02</v>
      </c>
      <c r="C452" s="52">
        <f t="shared" si="7"/>
        <v>0.08646513783255061</v>
      </c>
    </row>
    <row r="453" spans="1:3" ht="15.75">
      <c r="A453" s="6">
        <v>38301</v>
      </c>
      <c r="B453" s="1">
        <v>167.86</v>
      </c>
      <c r="C453" s="52">
        <f t="shared" si="7"/>
        <v>-0.004991690897240996</v>
      </c>
    </row>
    <row r="454" spans="1:3" ht="15.75">
      <c r="A454" s="6">
        <v>38300</v>
      </c>
      <c r="B454" s="1">
        <v>168.7</v>
      </c>
      <c r="C454" s="52">
        <f t="shared" si="7"/>
        <v>-0.0225650599920899</v>
      </c>
    </row>
    <row r="455" spans="1:3" ht="15.75">
      <c r="A455" s="6">
        <v>38299</v>
      </c>
      <c r="B455" s="1">
        <v>172.55</v>
      </c>
      <c r="C455" s="52">
        <f t="shared" si="7"/>
        <v>0.018719470280231746</v>
      </c>
    </row>
    <row r="456" spans="1:3" ht="15.75">
      <c r="A456" s="6">
        <v>38296</v>
      </c>
      <c r="B456" s="1">
        <v>169.35</v>
      </c>
      <c r="C456" s="52">
        <f t="shared" si="7"/>
        <v>-0.08676530794141354</v>
      </c>
    </row>
    <row r="457" spans="1:3" ht="15.75">
      <c r="A457" s="6">
        <v>38295</v>
      </c>
      <c r="B457" s="1">
        <v>184.7</v>
      </c>
      <c r="C457" s="52">
        <f t="shared" si="7"/>
        <v>-0.03704225607716729</v>
      </c>
    </row>
    <row r="458" spans="1:3" ht="15.75">
      <c r="A458" s="6">
        <v>38294</v>
      </c>
      <c r="B458" s="1">
        <v>191.67</v>
      </c>
      <c r="C458" s="52">
        <f t="shared" si="7"/>
        <v>-0.01655752629368158</v>
      </c>
    </row>
    <row r="459" spans="1:3" ht="15.75">
      <c r="A459" s="6">
        <v>38293</v>
      </c>
      <c r="B459" s="1">
        <v>194.87</v>
      </c>
      <c r="C459" s="52">
        <f t="shared" si="7"/>
        <v>-0.005935039166289898</v>
      </c>
    </row>
    <row r="460" spans="1:3" ht="15.75">
      <c r="A460" s="6">
        <v>38292</v>
      </c>
      <c r="B460" s="1">
        <v>196.03</v>
      </c>
      <c r="C460" s="52">
        <f t="shared" si="7"/>
        <v>0.027880875951846355</v>
      </c>
    </row>
    <row r="461" spans="1:3" ht="15.75">
      <c r="A461" s="6">
        <v>38289</v>
      </c>
      <c r="B461" s="1">
        <v>190.64</v>
      </c>
      <c r="C461" s="52">
        <f t="shared" si="7"/>
        <v>-0.013856553423798702</v>
      </c>
    </row>
    <row r="462" spans="1:3" ht="15.75">
      <c r="A462" s="6">
        <v>38288</v>
      </c>
      <c r="B462" s="1">
        <v>193.3</v>
      </c>
      <c r="C462" s="52">
        <f t="shared" si="7"/>
        <v>0.03865801583234748</v>
      </c>
    </row>
    <row r="463" spans="1:3" ht="15.75">
      <c r="A463" s="6">
        <v>38287</v>
      </c>
      <c r="B463" s="1">
        <v>185.97</v>
      </c>
      <c r="C463" s="52">
        <f t="shared" si="7"/>
        <v>0.022678188638559138</v>
      </c>
    </row>
    <row r="464" spans="1:3" ht="15.75">
      <c r="A464" s="6">
        <v>38286</v>
      </c>
      <c r="B464" s="1">
        <v>181.8</v>
      </c>
      <c r="C464" s="52">
        <f t="shared" si="7"/>
        <v>-0.030338188060943343</v>
      </c>
    </row>
    <row r="465" spans="1:3" ht="15.75">
      <c r="A465" s="6">
        <v>38285</v>
      </c>
      <c r="B465" s="1">
        <v>187.4</v>
      </c>
      <c r="C465" s="52">
        <f t="shared" si="7"/>
        <v>0.0832540127922816</v>
      </c>
    </row>
    <row r="466" spans="1:3" ht="15.75">
      <c r="A466" s="6">
        <v>38282</v>
      </c>
      <c r="B466" s="1">
        <v>172.43</v>
      </c>
      <c r="C466" s="52">
        <f t="shared" si="7"/>
        <v>0.1434979620831197</v>
      </c>
    </row>
    <row r="467" spans="1:3" ht="15.75">
      <c r="A467" s="6">
        <v>38281</v>
      </c>
      <c r="B467" s="1">
        <v>149.38</v>
      </c>
      <c r="C467" s="52">
        <f t="shared" si="7"/>
        <v>0.06135708306536052</v>
      </c>
    </row>
    <row r="468" spans="1:3" ht="15.75">
      <c r="A468" s="6">
        <v>38280</v>
      </c>
      <c r="B468" s="1">
        <v>140.49</v>
      </c>
      <c r="C468" s="52">
        <f t="shared" si="7"/>
        <v>-0.051670474296161464</v>
      </c>
    </row>
    <row r="469" spans="1:3" ht="15.75">
      <c r="A469" s="6">
        <v>38279</v>
      </c>
      <c r="B469" s="1">
        <v>147.94</v>
      </c>
      <c r="C469" s="52">
        <f t="shared" si="7"/>
        <v>-0.008212769150898394</v>
      </c>
    </row>
    <row r="470" spans="1:3" ht="15.75">
      <c r="A470" s="6">
        <v>38278</v>
      </c>
      <c r="B470" s="1">
        <v>149.16</v>
      </c>
      <c r="C470" s="52">
        <f t="shared" si="7"/>
        <v>0.03444265846034965</v>
      </c>
    </row>
    <row r="471" spans="1:3" ht="15.75">
      <c r="A471" s="6">
        <v>38275</v>
      </c>
      <c r="B471" s="1">
        <v>144.11</v>
      </c>
      <c r="C471" s="52">
        <f t="shared" si="7"/>
        <v>0.014749839249009591</v>
      </c>
    </row>
    <row r="472" spans="1:3" ht="15.75">
      <c r="A472" s="6">
        <v>38274</v>
      </c>
      <c r="B472" s="1">
        <v>142</v>
      </c>
      <c r="C472" s="52">
        <f t="shared" si="7"/>
        <v>0.0077766386966260995</v>
      </c>
    </row>
    <row r="473" spans="1:3" ht="15.75">
      <c r="A473" s="6">
        <v>38273</v>
      </c>
      <c r="B473" s="1">
        <v>140.9</v>
      </c>
      <c r="C473" s="52">
        <f t="shared" si="7"/>
        <v>0.025154039116385498</v>
      </c>
    </row>
    <row r="474" spans="1:3" ht="15.75">
      <c r="A474" s="6">
        <v>38272</v>
      </c>
      <c r="B474" s="1">
        <v>137.4</v>
      </c>
      <c r="C474" s="52">
        <f t="shared" si="7"/>
        <v>0.015697527641455267</v>
      </c>
    </row>
    <row r="475" spans="1:3" ht="15.75">
      <c r="A475" s="6">
        <v>38271</v>
      </c>
      <c r="B475" s="1">
        <v>135.26</v>
      </c>
      <c r="C475" s="52">
        <f t="shared" si="7"/>
        <v>-0.018096394782446422</v>
      </c>
    </row>
    <row r="476" spans="1:3" ht="15.75">
      <c r="A476" s="6">
        <v>38268</v>
      </c>
      <c r="B476" s="1">
        <v>137.73</v>
      </c>
      <c r="C476" s="52">
        <f t="shared" si="7"/>
        <v>-0.008098966823568247</v>
      </c>
    </row>
    <row r="477" spans="1:3" ht="15.75">
      <c r="A477" s="6">
        <v>38267</v>
      </c>
      <c r="B477" s="1">
        <v>138.85</v>
      </c>
      <c r="C477" s="52">
        <f t="shared" si="7"/>
        <v>0.012829516746400378</v>
      </c>
    </row>
    <row r="478" spans="1:3" ht="15.75">
      <c r="A478" s="6">
        <v>38266</v>
      </c>
      <c r="B478" s="1">
        <v>137.08</v>
      </c>
      <c r="C478" s="52">
        <f t="shared" si="7"/>
        <v>-0.009366559674884822</v>
      </c>
    </row>
    <row r="479" spans="1:3" ht="15.75">
      <c r="A479" s="6">
        <v>38265</v>
      </c>
      <c r="B479" s="1">
        <v>138.37</v>
      </c>
      <c r="C479" s="52">
        <f t="shared" si="7"/>
        <v>0.024212132534597117</v>
      </c>
    </row>
    <row r="480" spans="1:3" ht="15.75">
      <c r="A480" s="6">
        <v>38264</v>
      </c>
      <c r="B480" s="1">
        <v>135.06</v>
      </c>
      <c r="C480" s="52">
        <f t="shared" si="7"/>
        <v>0.01853288733345038</v>
      </c>
    </row>
    <row r="481" spans="1:3" ht="15.75">
      <c r="A481" s="6">
        <v>38261</v>
      </c>
      <c r="B481" s="1">
        <v>132.58</v>
      </c>
      <c r="C481" s="52">
        <f t="shared" si="7"/>
        <v>0.02273345289507126</v>
      </c>
    </row>
    <row r="482" spans="1:3" ht="15.75">
      <c r="A482" s="6">
        <v>38260</v>
      </c>
      <c r="B482" s="1">
        <v>129.6</v>
      </c>
      <c r="C482" s="52">
        <f t="shared" si="7"/>
        <v>-0.011355039912439654</v>
      </c>
    </row>
    <row r="483" spans="1:3" ht="15.75">
      <c r="A483" s="6">
        <v>38259</v>
      </c>
      <c r="B483" s="1">
        <v>131.08</v>
      </c>
      <c r="C483" s="52">
        <f t="shared" si="7"/>
        <v>0.03272370762486295</v>
      </c>
    </row>
    <row r="484" spans="1:3" ht="15.75">
      <c r="A484" s="6">
        <v>38258</v>
      </c>
      <c r="B484" s="1">
        <v>126.86</v>
      </c>
      <c r="C484" s="52">
        <f t="shared" si="7"/>
        <v>0.07019852581306714</v>
      </c>
    </row>
    <row r="485" spans="1:3" ht="15.75">
      <c r="A485" s="6">
        <v>38257</v>
      </c>
      <c r="B485" s="1">
        <v>118.26</v>
      </c>
      <c r="C485" s="52">
        <f t="shared" si="7"/>
        <v>-0.013188481301741372</v>
      </c>
    </row>
    <row r="486" spans="1:3" ht="15.75">
      <c r="A486" s="6">
        <v>38254</v>
      </c>
      <c r="B486" s="1">
        <v>119.83</v>
      </c>
      <c r="C486" s="52">
        <f t="shared" si="7"/>
        <v>-0.008227763016169903</v>
      </c>
    </row>
    <row r="487" spans="1:3" ht="15.75">
      <c r="A487" s="6">
        <v>38253</v>
      </c>
      <c r="B487" s="1">
        <v>120.82</v>
      </c>
      <c r="C487" s="52">
        <f t="shared" si="7"/>
        <v>0.020402045448016284</v>
      </c>
    </row>
    <row r="488" spans="1:3" ht="15.75">
      <c r="A488" s="6">
        <v>38252</v>
      </c>
      <c r="B488" s="1">
        <v>118.38</v>
      </c>
      <c r="C488" s="52">
        <f t="shared" si="7"/>
        <v>0.004572017108204083</v>
      </c>
    </row>
    <row r="489" spans="1:3" ht="15.75">
      <c r="A489" s="6">
        <v>38251</v>
      </c>
      <c r="B489" s="1">
        <v>117.84</v>
      </c>
      <c r="C489" s="52">
        <f t="shared" si="7"/>
        <v>-0.012816364301075842</v>
      </c>
    </row>
    <row r="490" spans="1:3" ht="15.75">
      <c r="A490" s="6">
        <v>38250</v>
      </c>
      <c r="B490" s="1">
        <v>119.36</v>
      </c>
      <c r="C490" s="52">
        <f t="shared" si="7"/>
        <v>0.015790912875969586</v>
      </c>
    </row>
    <row r="491" spans="1:3" ht="15.75">
      <c r="A491" s="6">
        <v>38247</v>
      </c>
      <c r="B491" s="1">
        <v>117.49</v>
      </c>
      <c r="C491" s="52">
        <f t="shared" si="7"/>
        <v>0.03041796771183734</v>
      </c>
    </row>
    <row r="492" spans="1:3" ht="15.75">
      <c r="A492" s="6">
        <v>38246</v>
      </c>
      <c r="B492" s="1">
        <v>113.97</v>
      </c>
      <c r="C492" s="52">
        <f t="shared" si="7"/>
        <v>0.017436384572549278</v>
      </c>
    </row>
    <row r="493" spans="1:3" ht="15.75">
      <c r="A493" s="6">
        <v>38245</v>
      </c>
      <c r="B493" s="1">
        <v>112</v>
      </c>
      <c r="C493" s="52">
        <f t="shared" si="7"/>
        <v>0.004563970515614579</v>
      </c>
    </row>
    <row r="494" spans="1:3" ht="15.75">
      <c r="A494" s="6">
        <v>38244</v>
      </c>
      <c r="B494" s="1">
        <v>111.49</v>
      </c>
      <c r="C494" s="52">
        <f t="shared" si="7"/>
        <v>0.036444053211762625</v>
      </c>
    </row>
    <row r="495" spans="1:3" ht="15.75">
      <c r="A495" s="6">
        <v>38243</v>
      </c>
      <c r="B495" s="1">
        <v>107.5</v>
      </c>
      <c r="C495" s="52">
        <f t="shared" si="7"/>
        <v>0.020392568719266948</v>
      </c>
    </row>
    <row r="496" spans="1:3" ht="15.75">
      <c r="A496" s="6">
        <v>38240</v>
      </c>
      <c r="B496" s="1">
        <v>105.33</v>
      </c>
      <c r="C496" s="52">
        <f t="shared" si="7"/>
        <v>0.02909085895760185</v>
      </c>
    </row>
    <row r="497" spans="1:3" ht="15.75">
      <c r="A497" s="6">
        <v>38239</v>
      </c>
      <c r="B497" s="1">
        <v>102.31</v>
      </c>
      <c r="C497" s="52">
        <f t="shared" si="7"/>
        <v>9.774693326793091E-05</v>
      </c>
    </row>
    <row r="498" spans="1:3" ht="15.75">
      <c r="A498" s="6">
        <v>38238</v>
      </c>
      <c r="B498" s="1">
        <v>102.3</v>
      </c>
      <c r="C498" s="52">
        <f t="shared" si="7"/>
        <v>0.007063007584481915</v>
      </c>
    </row>
    <row r="499" spans="1:3" ht="15.75">
      <c r="A499" s="6">
        <v>38237</v>
      </c>
      <c r="B499" s="1">
        <v>101.58</v>
      </c>
      <c r="C499" s="52">
        <f t="shared" si="7"/>
        <v>0.015576484384674216</v>
      </c>
    </row>
    <row r="500" spans="1:3" ht="15.75">
      <c r="A500" s="6">
        <v>38233</v>
      </c>
      <c r="B500" s="1">
        <v>100.01</v>
      </c>
      <c r="C500" s="52">
        <f t="shared" si="7"/>
        <v>-0.014887134807915037</v>
      </c>
    </row>
    <row r="501" spans="1:3" ht="15.75">
      <c r="A501" s="6">
        <v>38232</v>
      </c>
      <c r="B501" s="1">
        <v>101.51</v>
      </c>
      <c r="C501" s="52">
        <f t="shared" si="7"/>
        <v>0.012490249609661224</v>
      </c>
    </row>
    <row r="502" spans="1:3" ht="15.75">
      <c r="A502" s="6">
        <v>38231</v>
      </c>
      <c r="B502" s="1">
        <v>100.25</v>
      </c>
      <c r="C502" s="52">
        <f t="shared" si="7"/>
        <v>-0.020926634745000942</v>
      </c>
    </row>
    <row r="503" spans="1:3" ht="15.75">
      <c r="A503" s="6">
        <v>38230</v>
      </c>
      <c r="B503" s="1">
        <v>102.37</v>
      </c>
      <c r="C503" s="52">
        <f t="shared" si="7"/>
        <v>0.003522853237251804</v>
      </c>
    </row>
    <row r="504" spans="1:3" ht="15.75">
      <c r="A504" s="6">
        <v>38229</v>
      </c>
      <c r="B504" s="1">
        <v>102.01</v>
      </c>
      <c r="C504" s="52">
        <f t="shared" si="7"/>
        <v>-0.03978234045483753</v>
      </c>
    </row>
    <row r="505" spans="1:3" ht="15.75">
      <c r="A505" s="6">
        <v>38226</v>
      </c>
      <c r="B505" s="1">
        <v>106.15</v>
      </c>
      <c r="C505" s="52">
        <f t="shared" si="7"/>
        <v>-0.01644435822637707</v>
      </c>
    </row>
    <row r="506" spans="1:3" ht="15.75">
      <c r="A506" s="6">
        <v>38225</v>
      </c>
      <c r="B506" s="1">
        <v>107.91</v>
      </c>
      <c r="C506" s="52">
        <f t="shared" si="7"/>
        <v>0.017858452263575148</v>
      </c>
    </row>
    <row r="507" spans="1:3" ht="15.75">
      <c r="A507" s="6">
        <v>38224</v>
      </c>
      <c r="B507" s="1">
        <v>106</v>
      </c>
      <c r="C507" s="52">
        <f t="shared" si="7"/>
        <v>0.010717606265753389</v>
      </c>
    </row>
    <row r="508" spans="1:3" ht="15.75">
      <c r="A508" s="6">
        <v>38223</v>
      </c>
      <c r="B508" s="1">
        <v>104.87</v>
      </c>
      <c r="C508" s="52">
        <f t="shared" si="7"/>
        <v>-0.0422894021415671</v>
      </c>
    </row>
    <row r="509" spans="1:3" ht="15.75">
      <c r="A509" s="6">
        <v>38222</v>
      </c>
      <c r="B509" s="1">
        <v>109.4</v>
      </c>
      <c r="C509" s="52">
        <f t="shared" si="7"/>
        <v>0.010013404140235186</v>
      </c>
    </row>
    <row r="510" spans="1:3" ht="15.75">
      <c r="A510" s="6">
        <v>38219</v>
      </c>
      <c r="B510" s="1">
        <v>108.31</v>
      </c>
      <c r="C510" s="52">
        <f t="shared" si="7"/>
        <v>0.07643306679153875</v>
      </c>
    </row>
    <row r="511" spans="1:3" ht="15.75">
      <c r="A511" s="6">
        <v>38218</v>
      </c>
      <c r="B511" s="1">
        <v>100.34</v>
      </c>
      <c r="C511" s="52" t="e">
        <f t="shared" si="7"/>
        <v>#VALUE!</v>
      </c>
    </row>
    <row r="512" spans="2:3" ht="20.25">
      <c r="B512" s="25" t="s">
        <v>13</v>
      </c>
      <c r="C512" s="52" t="e">
        <f t="shared" si="7"/>
        <v>#VALUE!</v>
      </c>
    </row>
    <row r="514" spans="1:2" ht="15.75">
      <c r="A514" s="3"/>
      <c r="B514" s="8" t="s">
        <v>3</v>
      </c>
    </row>
    <row r="516" ht="15.75">
      <c r="A516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zoomScale="150" zoomScaleNormal="150" zoomScalePageLayoutView="0" workbookViewId="0" topLeftCell="A1">
      <selection activeCell="B1" sqref="B1"/>
    </sheetView>
  </sheetViews>
  <sheetFormatPr defaultColWidth="9.140625" defaultRowHeight="15"/>
  <sheetData>
    <row r="1" spans="1:2" ht="15">
      <c r="A1" s="57">
        <v>-0.04662712264059102</v>
      </c>
      <c r="B1">
        <f>1/100</f>
        <v>0.01</v>
      </c>
    </row>
    <row r="2" spans="1:3" ht="15">
      <c r="A2" s="57">
        <v>-0.040462239893838375</v>
      </c>
      <c r="B2">
        <f>B1+0.01</f>
        <v>0.02</v>
      </c>
      <c r="C2" s="58"/>
    </row>
    <row r="3" spans="1:2" ht="15">
      <c r="A3" s="57">
        <v>-0.0338213624290164</v>
      </c>
      <c r="B3">
        <f aca="true" t="shared" si="0" ref="B3:B66">B2+0.01</f>
        <v>0.03</v>
      </c>
    </row>
    <row r="4" spans="1:2" ht="15">
      <c r="A4" s="57">
        <v>-0.030751795072889672</v>
      </c>
      <c r="B4">
        <f t="shared" si="0"/>
        <v>0.04</v>
      </c>
    </row>
    <row r="5" spans="1:2" ht="15">
      <c r="A5" s="59">
        <v>-0.030226694404800344</v>
      </c>
      <c r="B5">
        <f t="shared" si="0"/>
        <v>0.05</v>
      </c>
    </row>
    <row r="6" spans="1:2" ht="15">
      <c r="A6" s="57">
        <v>-0.02910546476618873</v>
      </c>
      <c r="B6">
        <f t="shared" si="0"/>
        <v>0.060000000000000005</v>
      </c>
    </row>
    <row r="7" spans="1:2" ht="15">
      <c r="A7" s="57">
        <v>-0.024985037668364574</v>
      </c>
      <c r="B7">
        <f t="shared" si="0"/>
        <v>0.07</v>
      </c>
    </row>
    <row r="8" spans="1:2" ht="15">
      <c r="A8" s="57">
        <v>-0.02229674725251091</v>
      </c>
      <c r="B8">
        <f t="shared" si="0"/>
        <v>0.08</v>
      </c>
    </row>
    <row r="9" spans="1:2" ht="15">
      <c r="A9" s="57">
        <v>-0.0203861408264443</v>
      </c>
      <c r="B9">
        <f t="shared" si="0"/>
        <v>0.09</v>
      </c>
    </row>
    <row r="10" spans="1:2" ht="15">
      <c r="A10" s="57">
        <v>-0.017367775977695028</v>
      </c>
      <c r="B10">
        <f t="shared" si="0"/>
        <v>0.09999999999999999</v>
      </c>
    </row>
    <row r="11" spans="1:2" ht="15">
      <c r="A11" s="57">
        <v>-0.017259715260672583</v>
      </c>
      <c r="B11">
        <f t="shared" si="0"/>
        <v>0.10999999999999999</v>
      </c>
    </row>
    <row r="12" spans="1:2" ht="15">
      <c r="A12" s="57">
        <v>-0.016742879796663255</v>
      </c>
      <c r="B12">
        <f t="shared" si="0"/>
        <v>0.11999999999999998</v>
      </c>
    </row>
    <row r="13" spans="1:2" ht="15">
      <c r="A13" s="57">
        <v>-0.01627075747511783</v>
      </c>
      <c r="B13">
        <f t="shared" si="0"/>
        <v>0.12999999999999998</v>
      </c>
    </row>
    <row r="14" spans="1:2" ht="15">
      <c r="A14" s="57">
        <v>-0.015933868516765013</v>
      </c>
      <c r="B14">
        <f t="shared" si="0"/>
        <v>0.13999999999999999</v>
      </c>
    </row>
    <row r="15" spans="1:2" ht="15">
      <c r="A15" s="57">
        <v>-0.015349702210597903</v>
      </c>
      <c r="B15">
        <f t="shared" si="0"/>
        <v>0.15</v>
      </c>
    </row>
    <row r="16" spans="1:2" ht="15">
      <c r="A16" s="57">
        <v>-0.014339105965874559</v>
      </c>
      <c r="B16">
        <f t="shared" si="0"/>
        <v>0.16</v>
      </c>
    </row>
    <row r="17" spans="1:2" ht="15">
      <c r="A17" s="57">
        <v>-0.014042783956432471</v>
      </c>
      <c r="B17">
        <f t="shared" si="0"/>
        <v>0.17</v>
      </c>
    </row>
    <row r="18" spans="1:2" ht="15">
      <c r="A18" s="57">
        <v>-0.013264905065782382</v>
      </c>
      <c r="B18">
        <f t="shared" si="0"/>
        <v>0.18000000000000002</v>
      </c>
    </row>
    <row r="19" spans="1:2" ht="15">
      <c r="A19" s="57">
        <v>-0.013122934005496743</v>
      </c>
      <c r="B19">
        <f t="shared" si="0"/>
        <v>0.19000000000000003</v>
      </c>
    </row>
    <row r="20" spans="1:2" ht="15">
      <c r="A20" s="57">
        <v>-0.01311055568389554</v>
      </c>
      <c r="B20">
        <f t="shared" si="0"/>
        <v>0.20000000000000004</v>
      </c>
    </row>
    <row r="21" spans="1:2" ht="15">
      <c r="A21" s="57">
        <v>-0.013097269669719884</v>
      </c>
      <c r="B21">
        <f t="shared" si="0"/>
        <v>0.21000000000000005</v>
      </c>
    </row>
    <row r="22" spans="1:2" ht="15">
      <c r="A22" s="57">
        <v>-0.012930526566303403</v>
      </c>
      <c r="B22">
        <f t="shared" si="0"/>
        <v>0.22000000000000006</v>
      </c>
    </row>
    <row r="23" spans="1:2" ht="15">
      <c r="A23" s="57">
        <v>-0.012283904186648344</v>
      </c>
      <c r="B23">
        <f t="shared" si="0"/>
        <v>0.23000000000000007</v>
      </c>
    </row>
    <row r="24" spans="1:2" ht="15">
      <c r="A24" s="57">
        <v>-0.01193690648068618</v>
      </c>
      <c r="B24">
        <f t="shared" si="0"/>
        <v>0.24000000000000007</v>
      </c>
    </row>
    <row r="25" spans="1:2" ht="15">
      <c r="A25" s="57">
        <v>-0.01071335153821922</v>
      </c>
      <c r="B25">
        <f t="shared" si="0"/>
        <v>0.25000000000000006</v>
      </c>
    </row>
    <row r="26" spans="1:2" ht="15">
      <c r="A26" s="57">
        <v>-0.010331451352034315</v>
      </c>
      <c r="B26">
        <f t="shared" si="0"/>
        <v>0.26000000000000006</v>
      </c>
    </row>
    <row r="27" spans="1:2" ht="15">
      <c r="A27" s="57">
        <v>-0.01009920683974648</v>
      </c>
      <c r="B27">
        <f t="shared" si="0"/>
        <v>0.2700000000000001</v>
      </c>
    </row>
    <row r="28" spans="1:2" ht="15">
      <c r="A28" s="57">
        <v>-0.00996317252181469</v>
      </c>
      <c r="B28">
        <f t="shared" si="0"/>
        <v>0.2800000000000001</v>
      </c>
    </row>
    <row r="29" spans="1:2" ht="15">
      <c r="A29" s="57">
        <v>-0.009416694891006987</v>
      </c>
      <c r="B29">
        <f t="shared" si="0"/>
        <v>0.2900000000000001</v>
      </c>
    </row>
    <row r="30" spans="1:2" ht="15">
      <c r="A30" s="57">
        <v>-0.008963356855327773</v>
      </c>
      <c r="B30">
        <f t="shared" si="0"/>
        <v>0.3000000000000001</v>
      </c>
    </row>
    <row r="31" spans="1:2" ht="15">
      <c r="A31" s="57">
        <v>-0.008345847985908967</v>
      </c>
      <c r="B31">
        <f t="shared" si="0"/>
        <v>0.3100000000000001</v>
      </c>
    </row>
    <row r="32" spans="1:2" ht="15">
      <c r="A32" s="57">
        <v>-0.008074011826138042</v>
      </c>
      <c r="B32">
        <f t="shared" si="0"/>
        <v>0.3200000000000001</v>
      </c>
    </row>
    <row r="33" spans="1:2" ht="15">
      <c r="A33" s="57">
        <v>-0.00729560974849255</v>
      </c>
      <c r="B33">
        <f t="shared" si="0"/>
        <v>0.3300000000000001</v>
      </c>
    </row>
    <row r="34" spans="1:2" ht="15">
      <c r="A34" s="57">
        <v>-0.006573902777075792</v>
      </c>
      <c r="B34">
        <f t="shared" si="0"/>
        <v>0.34000000000000014</v>
      </c>
    </row>
    <row r="35" spans="1:2" ht="15">
      <c r="A35" s="57">
        <v>-0.006495684496398826</v>
      </c>
      <c r="B35">
        <f t="shared" si="0"/>
        <v>0.35000000000000014</v>
      </c>
    </row>
    <row r="36" spans="1:2" ht="15">
      <c r="A36" s="57">
        <v>-0.006362066190687825</v>
      </c>
      <c r="B36">
        <f t="shared" si="0"/>
        <v>0.36000000000000015</v>
      </c>
    </row>
    <row r="37" spans="1:2" ht="15">
      <c r="A37" s="57">
        <v>-0.006344604984598809</v>
      </c>
      <c r="B37">
        <f t="shared" si="0"/>
        <v>0.37000000000000016</v>
      </c>
    </row>
    <row r="38" spans="1:2" ht="15">
      <c r="A38" s="57">
        <v>-0.00552595094151328</v>
      </c>
      <c r="B38">
        <f t="shared" si="0"/>
        <v>0.38000000000000017</v>
      </c>
    </row>
    <row r="39" spans="1:2" ht="15">
      <c r="A39" s="57">
        <v>-0.005435880131727659</v>
      </c>
      <c r="B39">
        <f t="shared" si="0"/>
        <v>0.3900000000000002</v>
      </c>
    </row>
    <row r="40" spans="1:2" ht="15">
      <c r="A40" s="57">
        <v>-0.005365779284373729</v>
      </c>
      <c r="B40">
        <f t="shared" si="0"/>
        <v>0.4000000000000002</v>
      </c>
    </row>
    <row r="41" spans="1:2" ht="15">
      <c r="A41" s="57">
        <v>-0.00498825574599161</v>
      </c>
      <c r="B41">
        <f t="shared" si="0"/>
        <v>0.4100000000000002</v>
      </c>
    </row>
    <row r="42" spans="1:2" ht="15">
      <c r="A42" s="57">
        <v>-0.004964329152778542</v>
      </c>
      <c r="B42">
        <f t="shared" si="0"/>
        <v>0.4200000000000002</v>
      </c>
    </row>
    <row r="43" spans="1:2" ht="15">
      <c r="A43" s="57">
        <v>-0.004711492336914255</v>
      </c>
      <c r="B43">
        <f t="shared" si="0"/>
        <v>0.4300000000000002</v>
      </c>
    </row>
    <row r="44" spans="1:2" ht="15">
      <c r="A44" s="57">
        <v>-0.004291290568960843</v>
      </c>
      <c r="B44">
        <f t="shared" si="0"/>
        <v>0.4400000000000002</v>
      </c>
    </row>
    <row r="45" spans="1:2" ht="15">
      <c r="A45" s="57">
        <v>-0.004120006775022902</v>
      </c>
      <c r="B45">
        <f t="shared" si="0"/>
        <v>0.45000000000000023</v>
      </c>
    </row>
    <row r="46" spans="1:2" ht="15">
      <c r="A46" s="57">
        <v>-0.0041108380991485925</v>
      </c>
      <c r="B46">
        <f t="shared" si="0"/>
        <v>0.46000000000000024</v>
      </c>
    </row>
    <row r="47" spans="1:2" ht="15">
      <c r="A47" s="57">
        <v>-0.003947407273710217</v>
      </c>
      <c r="B47">
        <f t="shared" si="0"/>
        <v>0.47000000000000025</v>
      </c>
    </row>
    <row r="48" spans="1:2" ht="15">
      <c r="A48" s="57">
        <v>-0.003924003382868159</v>
      </c>
      <c r="B48">
        <f t="shared" si="0"/>
        <v>0.48000000000000026</v>
      </c>
    </row>
    <row r="49" spans="1:2" ht="15">
      <c r="A49" s="57">
        <v>-0.0027897290489684347</v>
      </c>
      <c r="B49">
        <f t="shared" si="0"/>
        <v>0.49000000000000027</v>
      </c>
    </row>
    <row r="50" spans="1:2" ht="15">
      <c r="A50" s="57">
        <v>-0.0026180498348108536</v>
      </c>
      <c r="B50">
        <f t="shared" si="0"/>
        <v>0.5000000000000002</v>
      </c>
    </row>
    <row r="51" spans="1:2" ht="15">
      <c r="A51" s="57">
        <v>-0.002502226222049073</v>
      </c>
      <c r="B51">
        <f t="shared" si="0"/>
        <v>0.5100000000000002</v>
      </c>
    </row>
    <row r="52" spans="1:2" ht="15">
      <c r="A52" s="57">
        <v>-0.0017346481915265924</v>
      </c>
      <c r="B52">
        <f t="shared" si="0"/>
        <v>0.5200000000000002</v>
      </c>
    </row>
    <row r="53" spans="1:2" ht="15">
      <c r="A53" s="57">
        <v>-0.0015970192374861148</v>
      </c>
      <c r="B53">
        <f t="shared" si="0"/>
        <v>0.5300000000000002</v>
      </c>
    </row>
    <row r="54" spans="1:2" ht="15">
      <c r="A54" s="57">
        <v>-0.001582044132807738</v>
      </c>
      <c r="B54">
        <f t="shared" si="0"/>
        <v>0.5400000000000003</v>
      </c>
    </row>
    <row r="55" spans="1:2" ht="15">
      <c r="A55" s="57">
        <v>-0.001258383812424812</v>
      </c>
      <c r="B55">
        <f t="shared" si="0"/>
        <v>0.5500000000000003</v>
      </c>
    </row>
    <row r="56" spans="1:2" ht="15">
      <c r="A56" s="57">
        <v>-0.0011406122521700013</v>
      </c>
      <c r="B56">
        <f t="shared" si="0"/>
        <v>0.5600000000000003</v>
      </c>
    </row>
    <row r="57" spans="1:2" ht="15">
      <c r="A57" s="57">
        <v>-0.0007675579243408721</v>
      </c>
      <c r="B57">
        <f t="shared" si="0"/>
        <v>0.5700000000000003</v>
      </c>
    </row>
    <row r="58" spans="1:2" ht="15">
      <c r="A58" s="57">
        <v>-0.00032268473981188363</v>
      </c>
      <c r="B58">
        <f t="shared" si="0"/>
        <v>0.5800000000000003</v>
      </c>
    </row>
    <row r="59" spans="1:2" ht="15">
      <c r="A59" s="57">
        <v>0.0008030408911662211</v>
      </c>
      <c r="B59">
        <f t="shared" si="0"/>
        <v>0.5900000000000003</v>
      </c>
    </row>
    <row r="60" spans="1:2" ht="15">
      <c r="A60" s="57">
        <v>0.001216606831259773</v>
      </c>
      <c r="B60">
        <f t="shared" si="0"/>
        <v>0.6000000000000003</v>
      </c>
    </row>
    <row r="61" spans="1:2" ht="15">
      <c r="A61" s="57">
        <v>0.0014703648139110697</v>
      </c>
      <c r="B61">
        <f t="shared" si="0"/>
        <v>0.6100000000000003</v>
      </c>
    </row>
    <row r="62" spans="1:2" ht="15">
      <c r="A62" s="57">
        <v>0.0020230221621507748</v>
      </c>
      <c r="B62">
        <f t="shared" si="0"/>
        <v>0.6200000000000003</v>
      </c>
    </row>
    <row r="63" spans="1:2" ht="15">
      <c r="A63" s="57">
        <v>0.0025102244040785177</v>
      </c>
      <c r="B63">
        <f t="shared" si="0"/>
        <v>0.6300000000000003</v>
      </c>
    </row>
    <row r="64" spans="1:2" ht="15">
      <c r="A64" s="57">
        <v>0.002520565615646329</v>
      </c>
      <c r="B64">
        <f t="shared" si="0"/>
        <v>0.6400000000000003</v>
      </c>
    </row>
    <row r="65" spans="1:2" ht="15">
      <c r="A65" s="57">
        <v>0.002620470272280607</v>
      </c>
      <c r="B65">
        <f t="shared" si="0"/>
        <v>0.6500000000000004</v>
      </c>
    </row>
    <row r="66" spans="1:2" ht="15">
      <c r="A66" s="57">
        <v>0.00363141570197524</v>
      </c>
      <c r="B66">
        <f t="shared" si="0"/>
        <v>0.6600000000000004</v>
      </c>
    </row>
    <row r="67" spans="1:2" ht="15">
      <c r="A67" s="57">
        <v>0.00409637700623914</v>
      </c>
      <c r="B67">
        <f aca="true" t="shared" si="1" ref="B67:B100">B66+0.01</f>
        <v>0.6700000000000004</v>
      </c>
    </row>
    <row r="68" spans="1:2" ht="15">
      <c r="A68" s="57">
        <v>0.004553551257587168</v>
      </c>
      <c r="B68">
        <f t="shared" si="1"/>
        <v>0.6800000000000004</v>
      </c>
    </row>
    <row r="69" spans="1:2" ht="15">
      <c r="A69" s="57">
        <v>0.005517586266164485</v>
      </c>
      <c r="B69">
        <f t="shared" si="1"/>
        <v>0.6900000000000004</v>
      </c>
    </row>
    <row r="70" spans="1:2" ht="15">
      <c r="A70" s="57">
        <v>0.007694028151695096</v>
      </c>
      <c r="B70">
        <f t="shared" si="1"/>
        <v>0.7000000000000004</v>
      </c>
    </row>
    <row r="71" spans="1:2" ht="15">
      <c r="A71" s="57">
        <v>0.0077484435069652205</v>
      </c>
      <c r="B71">
        <f t="shared" si="1"/>
        <v>0.7100000000000004</v>
      </c>
    </row>
    <row r="72" spans="1:2" ht="15">
      <c r="A72" s="57">
        <v>0.007788410525917375</v>
      </c>
      <c r="B72">
        <f t="shared" si="1"/>
        <v>0.7200000000000004</v>
      </c>
    </row>
    <row r="73" spans="1:2" ht="15">
      <c r="A73" s="57">
        <v>0.00803746338851525</v>
      </c>
      <c r="B73">
        <f t="shared" si="1"/>
        <v>0.7300000000000004</v>
      </c>
    </row>
    <row r="74" spans="1:2" ht="15">
      <c r="A74" s="57">
        <v>0.008581441774239846</v>
      </c>
      <c r="B74">
        <f t="shared" si="1"/>
        <v>0.7400000000000004</v>
      </c>
    </row>
    <row r="75" spans="1:2" ht="15">
      <c r="A75" s="57">
        <v>0.008986556113689427</v>
      </c>
      <c r="B75">
        <f t="shared" si="1"/>
        <v>0.7500000000000004</v>
      </c>
    </row>
    <row r="76" spans="1:2" ht="15">
      <c r="A76" s="57">
        <v>0.009186681109004155</v>
      </c>
      <c r="B76">
        <f t="shared" si="1"/>
        <v>0.7600000000000005</v>
      </c>
    </row>
    <row r="77" spans="1:2" ht="15">
      <c r="A77" s="57">
        <v>0.009376267002095361</v>
      </c>
      <c r="B77">
        <f t="shared" si="1"/>
        <v>0.7700000000000005</v>
      </c>
    </row>
    <row r="78" spans="1:2" ht="15">
      <c r="A78" s="57">
        <v>0.010821042500292713</v>
      </c>
      <c r="B78">
        <f t="shared" si="1"/>
        <v>0.7800000000000005</v>
      </c>
    </row>
    <row r="79" spans="1:2" ht="15">
      <c r="A79" s="57">
        <v>0.010902591338215436</v>
      </c>
      <c r="B79">
        <f t="shared" si="1"/>
        <v>0.7900000000000005</v>
      </c>
    </row>
    <row r="80" spans="1:2" ht="15">
      <c r="A80" s="57">
        <v>0.010907264292260993</v>
      </c>
      <c r="B80">
        <f t="shared" si="1"/>
        <v>0.8000000000000005</v>
      </c>
    </row>
    <row r="81" spans="1:2" ht="15">
      <c r="A81" s="57">
        <v>0.011520807790021247</v>
      </c>
      <c r="B81">
        <f t="shared" si="1"/>
        <v>0.8100000000000005</v>
      </c>
    </row>
    <row r="82" spans="1:2" ht="15">
      <c r="A82" s="57">
        <v>0.012201789038600495</v>
      </c>
      <c r="B82">
        <f t="shared" si="1"/>
        <v>0.8200000000000005</v>
      </c>
    </row>
    <row r="83" spans="1:2" ht="15">
      <c r="A83" s="57">
        <v>0.012404215144525341</v>
      </c>
      <c r="B83">
        <f t="shared" si="1"/>
        <v>0.8300000000000005</v>
      </c>
    </row>
    <row r="84" spans="1:2" ht="15">
      <c r="A84" s="57">
        <v>0.012967918623736262</v>
      </c>
      <c r="B84">
        <f t="shared" si="1"/>
        <v>0.8400000000000005</v>
      </c>
    </row>
    <row r="85" spans="1:2" ht="15">
      <c r="A85" s="57">
        <v>0.014847388979852468</v>
      </c>
      <c r="B85">
        <f t="shared" si="1"/>
        <v>0.8500000000000005</v>
      </c>
    </row>
    <row r="86" spans="1:2" ht="15">
      <c r="A86" s="57">
        <v>0.014983830141561105</v>
      </c>
      <c r="B86">
        <f t="shared" si="1"/>
        <v>0.8600000000000005</v>
      </c>
    </row>
    <row r="87" spans="1:2" ht="15">
      <c r="A87" s="57">
        <v>0.015093551525106262</v>
      </c>
      <c r="B87">
        <f t="shared" si="1"/>
        <v>0.8700000000000006</v>
      </c>
    </row>
    <row r="88" spans="1:2" ht="15">
      <c r="A88" s="57">
        <v>0.015367167908829821</v>
      </c>
      <c r="B88">
        <f t="shared" si="1"/>
        <v>0.8800000000000006</v>
      </c>
    </row>
    <row r="89" spans="1:2" ht="15">
      <c r="A89" s="57">
        <v>0.017049897795771186</v>
      </c>
      <c r="B89">
        <f t="shared" si="1"/>
        <v>0.8900000000000006</v>
      </c>
    </row>
    <row r="90" spans="1:2" ht="15">
      <c r="A90" s="57">
        <v>0.017414938523777172</v>
      </c>
      <c r="B90">
        <f t="shared" si="1"/>
        <v>0.9000000000000006</v>
      </c>
    </row>
    <row r="91" spans="1:2" ht="15">
      <c r="A91" s="57">
        <v>0.017562797755355474</v>
      </c>
      <c r="B91">
        <f t="shared" si="1"/>
        <v>0.9100000000000006</v>
      </c>
    </row>
    <row r="92" spans="1:2" ht="15">
      <c r="A92" s="57">
        <v>0.0219771307895424</v>
      </c>
      <c r="B92">
        <f t="shared" si="1"/>
        <v>0.9200000000000006</v>
      </c>
    </row>
    <row r="93" spans="1:2" ht="15">
      <c r="A93" s="57">
        <v>0.02485113420848864</v>
      </c>
      <c r="B93">
        <f t="shared" si="1"/>
        <v>0.9300000000000006</v>
      </c>
    </row>
    <row r="94" spans="1:2" ht="15">
      <c r="A94" s="57">
        <v>0.028402724867305666</v>
      </c>
      <c r="B94">
        <f t="shared" si="1"/>
        <v>0.9400000000000006</v>
      </c>
    </row>
    <row r="95" spans="1:2" ht="15">
      <c r="A95" s="57">
        <v>0.02863246335316418</v>
      </c>
      <c r="B95">
        <f t="shared" si="1"/>
        <v>0.9500000000000006</v>
      </c>
    </row>
    <row r="96" spans="1:2" ht="15">
      <c r="A96" s="57">
        <v>0.030759354624014214</v>
      </c>
      <c r="B96">
        <f t="shared" si="1"/>
        <v>0.9600000000000006</v>
      </c>
    </row>
    <row r="97" spans="1:2" ht="15">
      <c r="A97" s="57">
        <v>0.034897391174653285</v>
      </c>
      <c r="B97">
        <f t="shared" si="1"/>
        <v>0.9700000000000006</v>
      </c>
    </row>
    <row r="98" spans="1:2" ht="15">
      <c r="A98" s="57">
        <v>0.037911546364658495</v>
      </c>
      <c r="B98">
        <f t="shared" si="1"/>
        <v>0.9800000000000006</v>
      </c>
    </row>
    <row r="99" spans="1:2" ht="15">
      <c r="A99" s="57">
        <v>0.04068952126577057</v>
      </c>
      <c r="B99">
        <f t="shared" si="1"/>
        <v>0.9900000000000007</v>
      </c>
    </row>
    <row r="100" spans="1:2" ht="15">
      <c r="A100" s="57">
        <v>0.05188348163857065</v>
      </c>
      <c r="B100">
        <f t="shared" si="1"/>
        <v>1.0000000000000007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Attaullah Shah</dc:creator>
  <cp:keywords/>
  <dc:description/>
  <cp:lastModifiedBy>Attaullah Shah</cp:lastModifiedBy>
  <dcterms:created xsi:type="dcterms:W3CDTF">2009-11-18T20:04:58Z</dcterms:created>
  <dcterms:modified xsi:type="dcterms:W3CDTF">2015-11-24T14:57:20Z</dcterms:modified>
  <cp:category/>
  <cp:version/>
  <cp:contentType/>
  <cp:contentStatus/>
</cp:coreProperties>
</file>