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E\Dropbox\Tomos\"/>
    </mc:Choice>
  </mc:AlternateContent>
  <xr:revisionPtr revIDLastSave="0" documentId="13_ncr:1_{55F29CCA-0D5A-4BBF-8B05-EA440B6FD1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O" sheetId="5" r:id="rId1"/>
    <sheet name="ENG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5" l="1"/>
  <c r="I24" i="5" s="1"/>
  <c r="I21" i="5"/>
  <c r="I16" i="5"/>
  <c r="I18" i="5" s="1"/>
  <c r="I15" i="5"/>
  <c r="I17" i="5" s="1"/>
  <c r="I12" i="5"/>
  <c r="D22" i="5"/>
  <c r="D21" i="5"/>
  <c r="D16" i="5"/>
  <c r="D15" i="5"/>
  <c r="D12" i="5"/>
  <c r="I23" i="5"/>
  <c r="I24" i="4"/>
  <c r="I23" i="4"/>
  <c r="I16" i="4"/>
  <c r="I15" i="4"/>
  <c r="I12" i="4"/>
  <c r="I28" i="4"/>
  <c r="I25" i="4"/>
  <c r="I20" i="4"/>
  <c r="I26" i="4"/>
  <c r="I19" i="4"/>
  <c r="I17" i="4"/>
  <c r="I27" i="4"/>
  <c r="I18" i="4"/>
  <c r="D15" i="4"/>
  <c r="D24" i="4"/>
  <c r="D23" i="4"/>
  <c r="D16" i="4"/>
  <c r="D12" i="4"/>
  <c r="D26" i="4"/>
  <c r="D27" i="4"/>
  <c r="D20" i="4"/>
  <c r="D28" i="4"/>
  <c r="D19" i="4"/>
  <c r="D17" i="4"/>
  <c r="D25" i="4"/>
  <c r="D18" i="4"/>
  <c r="D17" i="5" l="1"/>
  <c r="D23" i="5"/>
  <c r="D18" i="5"/>
  <c r="D24" i="5"/>
</calcChain>
</file>

<file path=xl/sharedStrings.xml><?xml version="1.0" encoding="utf-8"?>
<sst xmlns="http://schemas.openxmlformats.org/spreadsheetml/2006/main" count="84" uniqueCount="29">
  <si>
    <t>Broj okretaja motora: o/min</t>
  </si>
  <si>
    <t>Broj zubaca prednjeg lančanika</t>
  </si>
  <si>
    <t>Broj zubaca zadnjeg lančanika</t>
  </si>
  <si>
    <t>Visina gume [mm]</t>
  </si>
  <si>
    <t>Veličina felge [inch]</t>
  </si>
  <si>
    <t>RPM</t>
  </si>
  <si>
    <t>Wheel size [inch]</t>
  </si>
  <si>
    <t>Tire height [mm]</t>
  </si>
  <si>
    <t>Front sprocket size</t>
  </si>
  <si>
    <t>Rear sprocket size</t>
  </si>
  <si>
    <t>1. Gear ratio</t>
  </si>
  <si>
    <t>2. Gear ratio</t>
  </si>
  <si>
    <t>Speed in 1. gear [kmh]</t>
  </si>
  <si>
    <t xml:space="preserve">Speed in 2. gear [kmh] </t>
  </si>
  <si>
    <t>Speed in 1. gear [mph]</t>
  </si>
  <si>
    <t xml:space="preserve">Speed in 2. gear [mph] </t>
  </si>
  <si>
    <t>Tomos Automatic Speed Calculator</t>
  </si>
  <si>
    <t>by dadovtc &amp; DomagojX</t>
  </si>
  <si>
    <t>Wheel perimeter</t>
  </si>
  <si>
    <t>Enter data in yellow fields</t>
  </si>
  <si>
    <t>Tomos A35</t>
  </si>
  <si>
    <t>Tomos A3</t>
  </si>
  <si>
    <t>Tomos Automatik izračun brzine kretanja</t>
  </si>
  <si>
    <t>Unesite podatke u žuto polje</t>
  </si>
  <si>
    <t>Izračunati opseg kotača</t>
  </si>
  <si>
    <t>Prijenosni omjer mjenjača 1. brzine</t>
  </si>
  <si>
    <t>Prijenosni omjer mjenjača 2. brzine</t>
  </si>
  <si>
    <t>Brzina u 1. brzini [kmh]</t>
  </si>
  <si>
    <t>Brzina u 2. brzini [kmh]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</si>
</sst>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0" x14ac:knownFonts="1">
    <font>
      <sz val="10"/>
      <name val="Arial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4"/>
      <color indexed="10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6" borderId="2" xfId="0" applyFont="1" applyFill="1" applyBorder="1" applyProtection="1">
      <protection locked="0"/>
    </xf>
    <xf numFmtId="0" fontId="3" fillId="0" borderId="0" xfId="0" applyFont="1"/>
    <xf numFmtId="0" fontId="7" fillId="5" borderId="2" xfId="0" applyFont="1" applyFill="1" applyBorder="1"/>
    <xf numFmtId="0" fontId="3" fillId="8" borderId="5" xfId="0" applyFont="1" applyFill="1" applyBorder="1" applyAlignment="1"/>
    <xf numFmtId="0" fontId="3" fillId="8" borderId="6" xfId="0" applyFont="1" applyFill="1" applyBorder="1" applyAlignment="1"/>
    <xf numFmtId="0" fontId="3" fillId="8" borderId="0" xfId="0" applyFont="1" applyFill="1" applyBorder="1" applyAlignment="1"/>
    <xf numFmtId="0" fontId="3" fillId="8" borderId="15" xfId="0" applyFont="1" applyFill="1" applyBorder="1"/>
    <xf numFmtId="0" fontId="3" fillId="8" borderId="5" xfId="0" applyFont="1" applyFill="1" applyBorder="1" applyAlignment="1" applyProtection="1"/>
    <xf numFmtId="0" fontId="3" fillId="4" borderId="2" xfId="0" applyFont="1" applyFill="1" applyBorder="1" applyProtection="1"/>
    <xf numFmtId="0" fontId="3" fillId="8" borderId="6" xfId="0" applyFont="1" applyFill="1" applyBorder="1" applyAlignment="1" applyProtection="1"/>
    <xf numFmtId="164" fontId="3" fillId="4" borderId="2" xfId="0" applyNumberFormat="1" applyFont="1" applyFill="1" applyBorder="1" applyProtection="1"/>
    <xf numFmtId="0" fontId="4" fillId="2" borderId="2" xfId="0" applyFont="1" applyFill="1" applyBorder="1" applyProtection="1"/>
    <xf numFmtId="2" fontId="1" fillId="2" borderId="2" xfId="0" applyNumberFormat="1" applyFont="1" applyFill="1" applyBorder="1" applyProtection="1"/>
    <xf numFmtId="0" fontId="4" fillId="3" borderId="2" xfId="0" applyFont="1" applyFill="1" applyBorder="1" applyProtection="1"/>
    <xf numFmtId="2" fontId="1" fillId="3" borderId="2" xfId="0" applyNumberFormat="1" applyFont="1" applyFill="1" applyBorder="1" applyProtection="1"/>
    <xf numFmtId="0" fontId="3" fillId="0" borderId="0" xfId="0" applyFont="1" applyAlignment="1"/>
    <xf numFmtId="0" fontId="3" fillId="8" borderId="0" xfId="0" applyFont="1" applyFill="1" applyBorder="1" applyAlignment="1" applyProtection="1"/>
    <xf numFmtId="0" fontId="3" fillId="8" borderId="7" xfId="0" applyFont="1" applyFill="1" applyBorder="1" applyAlignment="1" applyProtection="1"/>
    <xf numFmtId="0" fontId="3" fillId="8" borderId="8" xfId="0" applyFont="1" applyFill="1" applyBorder="1" applyAlignment="1" applyProtection="1"/>
    <xf numFmtId="0" fontId="3" fillId="8" borderId="9" xfId="0" applyFont="1" applyFill="1" applyBorder="1" applyAlignment="1" applyProtection="1"/>
    <xf numFmtId="0" fontId="8" fillId="9" borderId="0" xfId="0" applyFont="1" applyFill="1" applyAlignment="1"/>
    <xf numFmtId="0" fontId="3" fillId="8" borderId="5" xfId="0" applyFont="1" applyFill="1" applyBorder="1" applyAlignment="1" applyProtection="1">
      <alignment horizontal="right"/>
    </xf>
    <xf numFmtId="0" fontId="4" fillId="8" borderId="16" xfId="0" applyFont="1" applyFill="1" applyBorder="1" applyProtection="1"/>
    <xf numFmtId="2" fontId="1" fillId="8" borderId="16" xfId="0" applyNumberFormat="1" applyFont="1" applyFill="1" applyBorder="1" applyProtection="1"/>
    <xf numFmtId="0" fontId="3" fillId="8" borderId="16" xfId="0" applyFont="1" applyFill="1" applyBorder="1"/>
    <xf numFmtId="0" fontId="3" fillId="9" borderId="0" xfId="0" applyFont="1" applyFill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</xf>
    <xf numFmtId="0" fontId="1" fillId="7" borderId="10" xfId="0" applyFont="1" applyFill="1" applyBorder="1" applyAlignment="1" applyProtection="1">
      <alignment horizontal="center"/>
    </xf>
    <xf numFmtId="0" fontId="2" fillId="8" borderId="0" xfId="0" applyFont="1" applyFill="1" applyBorder="1" applyAlignment="1" applyProtection="1">
      <alignment horizontal="right"/>
    </xf>
    <xf numFmtId="0" fontId="9" fillId="4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1" fillId="11" borderId="1" xfId="0" applyFont="1" applyFill="1" applyBorder="1" applyAlignment="1" applyProtection="1">
      <alignment horizontal="center"/>
    </xf>
    <xf numFmtId="0" fontId="1" fillId="11" borderId="10" xfId="0" applyFont="1" applyFill="1" applyBorder="1" applyAlignment="1" applyProtection="1">
      <alignment horizontal="center"/>
    </xf>
    <xf numFmtId="0" fontId="4" fillId="8" borderId="16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topLeftCell="B1" workbookViewId="0">
      <selection activeCell="D6" sqref="D6"/>
    </sheetView>
  </sheetViews>
  <sheetFormatPr defaultColWidth="9.140625" defaultRowHeight="12.75" x14ac:dyDescent="0.2"/>
  <cols>
    <col min="1" max="1" width="1.5703125" style="2" customWidth="1"/>
    <col min="2" max="2" width="9.140625" style="2"/>
    <col min="3" max="3" width="32.5703125" style="2" customWidth="1"/>
    <col min="4" max="5" width="9.140625" style="2"/>
    <col min="6" max="6" width="1.85546875" style="2" customWidth="1"/>
    <col min="7" max="7" width="9.140625" style="2"/>
    <col min="8" max="8" width="32.5703125" style="2" customWidth="1"/>
    <col min="9" max="10" width="9.140625" style="2" customWidth="1"/>
    <col min="11" max="11" width="1.5703125" style="2" customWidth="1"/>
    <col min="12" max="16384" width="9.140625" style="2"/>
  </cols>
  <sheetData>
    <row r="1" spans="1:11" ht="9.7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7" customHeight="1" thickBot="1" x14ac:dyDescent="0.25">
      <c r="A2" s="27"/>
      <c r="B2" s="31" t="s">
        <v>22</v>
      </c>
      <c r="C2" s="32"/>
      <c r="D2" s="32"/>
      <c r="E2" s="33"/>
      <c r="F2" s="34"/>
      <c r="G2" s="31" t="s">
        <v>22</v>
      </c>
      <c r="H2" s="32"/>
      <c r="I2" s="32"/>
      <c r="J2" s="33"/>
      <c r="K2" s="34"/>
    </row>
    <row r="3" spans="1:11" ht="12.75" customHeight="1" x14ac:dyDescent="0.2">
      <c r="A3" s="27"/>
      <c r="B3" s="35"/>
      <c r="C3" s="7"/>
      <c r="D3" s="7"/>
      <c r="E3" s="37"/>
      <c r="F3" s="34"/>
      <c r="G3" s="35"/>
      <c r="H3" s="7"/>
      <c r="I3" s="7"/>
      <c r="J3" s="37"/>
      <c r="K3" s="34"/>
    </row>
    <row r="4" spans="1:11" ht="12.75" customHeight="1" x14ac:dyDescent="0.2">
      <c r="A4" s="27"/>
      <c r="B4" s="36"/>
      <c r="C4" s="39" t="s">
        <v>23</v>
      </c>
      <c r="D4" s="40"/>
      <c r="E4" s="38"/>
      <c r="F4" s="34"/>
      <c r="G4" s="36"/>
      <c r="H4" s="39" t="s">
        <v>23</v>
      </c>
      <c r="I4" s="40"/>
      <c r="J4" s="38"/>
      <c r="K4" s="34"/>
    </row>
    <row r="5" spans="1:11" ht="12.75" customHeight="1" x14ac:dyDescent="0.2">
      <c r="A5" s="27"/>
      <c r="B5" s="36"/>
      <c r="C5" s="41"/>
      <c r="D5" s="41"/>
      <c r="E5" s="38"/>
      <c r="F5" s="34"/>
      <c r="G5" s="36"/>
      <c r="H5" s="41"/>
      <c r="I5" s="41"/>
      <c r="J5" s="38"/>
      <c r="K5" s="34"/>
    </row>
    <row r="6" spans="1:11" ht="15.75" customHeight="1" x14ac:dyDescent="0.25">
      <c r="A6" s="27"/>
      <c r="B6" s="4"/>
      <c r="C6" s="3" t="s">
        <v>0</v>
      </c>
      <c r="D6" s="1">
        <v>12500</v>
      </c>
      <c r="E6" s="5"/>
      <c r="F6" s="34"/>
      <c r="G6" s="4"/>
      <c r="H6" s="3" t="s">
        <v>0</v>
      </c>
      <c r="I6" s="1">
        <v>12500</v>
      </c>
      <c r="J6" s="5"/>
      <c r="K6" s="34"/>
    </row>
    <row r="7" spans="1:11" ht="15.75" customHeight="1" x14ac:dyDescent="0.25">
      <c r="A7" s="27"/>
      <c r="B7" s="4"/>
      <c r="C7" s="3" t="s">
        <v>4</v>
      </c>
      <c r="D7" s="1">
        <v>16</v>
      </c>
      <c r="E7" s="5"/>
      <c r="F7" s="34"/>
      <c r="G7" s="4"/>
      <c r="H7" s="3" t="s">
        <v>4</v>
      </c>
      <c r="I7" s="1">
        <v>16</v>
      </c>
      <c r="J7" s="5"/>
      <c r="K7" s="34"/>
    </row>
    <row r="8" spans="1:11" ht="15.75" customHeight="1" x14ac:dyDescent="0.25">
      <c r="A8" s="27"/>
      <c r="B8" s="4"/>
      <c r="C8" s="3" t="s">
        <v>3</v>
      </c>
      <c r="D8" s="1">
        <v>55</v>
      </c>
      <c r="E8" s="5"/>
      <c r="F8" s="34"/>
      <c r="G8" s="4"/>
      <c r="H8" s="3" t="s">
        <v>3</v>
      </c>
      <c r="I8" s="1">
        <v>55</v>
      </c>
      <c r="J8" s="5"/>
      <c r="K8" s="34"/>
    </row>
    <row r="9" spans="1:11" ht="15.75" customHeight="1" x14ac:dyDescent="0.25">
      <c r="A9" s="27"/>
      <c r="B9" s="4"/>
      <c r="C9" s="3" t="s">
        <v>1</v>
      </c>
      <c r="D9" s="1">
        <v>24</v>
      </c>
      <c r="E9" s="5"/>
      <c r="F9" s="34"/>
      <c r="G9" s="4"/>
      <c r="H9" s="3" t="s">
        <v>1</v>
      </c>
      <c r="I9" s="1">
        <v>26</v>
      </c>
      <c r="J9" s="5"/>
      <c r="K9" s="34"/>
    </row>
    <row r="10" spans="1:11" ht="15.75" customHeight="1" x14ac:dyDescent="0.25">
      <c r="A10" s="27"/>
      <c r="B10" s="4"/>
      <c r="C10" s="3" t="s">
        <v>2</v>
      </c>
      <c r="D10" s="1">
        <v>28</v>
      </c>
      <c r="E10" s="5"/>
      <c r="F10" s="34"/>
      <c r="G10" s="4"/>
      <c r="H10" s="3" t="s">
        <v>2</v>
      </c>
      <c r="I10" s="1">
        <v>31</v>
      </c>
      <c r="J10" s="5"/>
      <c r="K10" s="34"/>
    </row>
    <row r="11" spans="1:11" ht="12.75" customHeight="1" x14ac:dyDescent="0.2">
      <c r="A11" s="27"/>
      <c r="B11" s="4"/>
      <c r="C11" s="6"/>
      <c r="D11" s="6"/>
      <c r="E11" s="5"/>
      <c r="F11" s="34"/>
      <c r="G11" s="4"/>
      <c r="H11" s="6"/>
      <c r="I11" s="6"/>
      <c r="J11" s="5"/>
      <c r="K11" s="34"/>
    </row>
    <row r="12" spans="1:11" ht="12.75" customHeight="1" x14ac:dyDescent="0.2">
      <c r="A12" s="27"/>
      <c r="B12" s="8"/>
      <c r="C12" s="9" t="s">
        <v>24</v>
      </c>
      <c r="D12" s="9">
        <f>((D7*2.54+(2*D8/10))*PI())/100</f>
        <v>1.6223184463137692</v>
      </c>
      <c r="E12" s="10"/>
      <c r="F12" s="34"/>
      <c r="G12" s="8"/>
      <c r="H12" s="9" t="s">
        <v>24</v>
      </c>
      <c r="I12" s="9">
        <f>((I7*2.54+(2*I8/10))*PI())/100</f>
        <v>1.6223184463137692</v>
      </c>
      <c r="J12" s="10"/>
      <c r="K12" s="34"/>
    </row>
    <row r="13" spans="1:11" ht="12.75" customHeight="1" x14ac:dyDescent="0.2">
      <c r="A13" s="27"/>
      <c r="B13" s="8"/>
      <c r="C13" s="17"/>
      <c r="D13" s="17"/>
      <c r="E13" s="10"/>
      <c r="F13" s="34"/>
      <c r="G13" s="8"/>
      <c r="H13" s="17"/>
      <c r="I13" s="17"/>
      <c r="J13" s="10"/>
      <c r="K13" s="34"/>
    </row>
    <row r="14" spans="1:11" ht="15.75" customHeight="1" x14ac:dyDescent="0.25">
      <c r="A14" s="27"/>
      <c r="B14" s="8"/>
      <c r="C14" s="28" t="s">
        <v>20</v>
      </c>
      <c r="D14" s="29"/>
      <c r="E14" s="10"/>
      <c r="F14" s="34"/>
      <c r="G14" s="8"/>
      <c r="H14" s="28" t="s">
        <v>20</v>
      </c>
      <c r="I14" s="29"/>
      <c r="J14" s="10"/>
      <c r="K14" s="34"/>
    </row>
    <row r="15" spans="1:11" ht="12.75" customHeight="1" x14ac:dyDescent="0.2">
      <c r="A15" s="27"/>
      <c r="B15" s="8"/>
      <c r="C15" s="9" t="s">
        <v>25</v>
      </c>
      <c r="D15" s="11">
        <f>25.41176*(D10/D9)</f>
        <v>29.647053333333336</v>
      </c>
      <c r="E15" s="10"/>
      <c r="F15" s="34"/>
      <c r="G15" s="8"/>
      <c r="H15" s="9" t="s">
        <v>25</v>
      </c>
      <c r="I15" s="11">
        <f>25.41176*(I10/I9)</f>
        <v>30.298636923076923</v>
      </c>
      <c r="J15" s="10"/>
      <c r="K15" s="34"/>
    </row>
    <row r="16" spans="1:11" ht="12.75" customHeight="1" x14ac:dyDescent="0.2">
      <c r="A16" s="27"/>
      <c r="B16" s="8"/>
      <c r="C16" s="9" t="s">
        <v>26</v>
      </c>
      <c r="D16" s="11">
        <f>14.45454*(D10/D9)</f>
        <v>16.863630000000001</v>
      </c>
      <c r="E16" s="10"/>
      <c r="F16" s="34"/>
      <c r="G16" s="8"/>
      <c r="H16" s="9" t="s">
        <v>26</v>
      </c>
      <c r="I16" s="11">
        <f>14.45454*(I10/I9)</f>
        <v>17.234259230769229</v>
      </c>
      <c r="J16" s="10"/>
      <c r="K16" s="34"/>
    </row>
    <row r="17" spans="1:11" ht="15.75" customHeight="1" x14ac:dyDescent="0.25">
      <c r="A17" s="27"/>
      <c r="B17" s="8"/>
      <c r="C17" s="12" t="s">
        <v>27</v>
      </c>
      <c r="D17" s="13">
        <f>(D6/60)*D12*(1/D15)*3.6</f>
        <v>41.040801628919397</v>
      </c>
      <c r="E17" s="10"/>
      <c r="F17" s="34"/>
      <c r="G17" s="8"/>
      <c r="H17" s="12" t="s">
        <v>27</v>
      </c>
      <c r="I17" s="13">
        <f>(I6/60)*I12*(1/I15)*3.6</f>
        <v>40.158203744426508</v>
      </c>
      <c r="J17" s="10"/>
      <c r="K17" s="34"/>
    </row>
    <row r="18" spans="1:11" ht="15.75" customHeight="1" x14ac:dyDescent="0.25">
      <c r="A18" s="27"/>
      <c r="B18" s="8"/>
      <c r="C18" s="14" t="s">
        <v>28</v>
      </c>
      <c r="D18" s="15">
        <f>(D6/60)*D12*(1/D16)*3.6</f>
        <v>72.151656240994797</v>
      </c>
      <c r="E18" s="10"/>
      <c r="F18" s="34"/>
      <c r="G18" s="8"/>
      <c r="H18" s="14" t="s">
        <v>28</v>
      </c>
      <c r="I18" s="15">
        <f>(I6/60)*I12*(1/I16)*3.6</f>
        <v>70.600007719683077</v>
      </c>
      <c r="J18" s="10"/>
      <c r="K18" s="34"/>
    </row>
    <row r="19" spans="1:11" ht="12.75" customHeight="1" x14ac:dyDescent="0.25">
      <c r="A19" s="27"/>
      <c r="B19" s="8"/>
      <c r="C19" s="23"/>
      <c r="D19" s="24"/>
      <c r="E19" s="10"/>
      <c r="F19" s="34"/>
      <c r="G19" s="8"/>
      <c r="H19" s="23"/>
      <c r="I19" s="24"/>
      <c r="J19" s="10"/>
      <c r="K19" s="34"/>
    </row>
    <row r="20" spans="1:11" ht="15.75" customHeight="1" x14ac:dyDescent="0.25">
      <c r="A20" s="27"/>
      <c r="B20" s="8"/>
      <c r="C20" s="42" t="s">
        <v>21</v>
      </c>
      <c r="D20" s="43"/>
      <c r="E20" s="10"/>
      <c r="F20" s="34"/>
      <c r="G20" s="8"/>
      <c r="H20" s="42" t="s">
        <v>21</v>
      </c>
      <c r="I20" s="43"/>
      <c r="J20" s="10"/>
      <c r="K20" s="34"/>
    </row>
    <row r="21" spans="1:11" ht="12.75" customHeight="1" x14ac:dyDescent="0.2">
      <c r="A21" s="27"/>
      <c r="B21" s="8"/>
      <c r="C21" s="9" t="s">
        <v>25</v>
      </c>
      <c r="D21" s="11">
        <f>28.09626*D10/D9</f>
        <v>32.778970000000001</v>
      </c>
      <c r="E21" s="10"/>
      <c r="F21" s="34"/>
      <c r="G21" s="8"/>
      <c r="H21" s="9" t="s">
        <v>25</v>
      </c>
      <c r="I21" s="11">
        <f>28.09626*I10/I9</f>
        <v>33.499386923076926</v>
      </c>
      <c r="J21" s="10"/>
      <c r="K21" s="34"/>
    </row>
    <row r="22" spans="1:11" ht="12.75" customHeight="1" x14ac:dyDescent="0.2">
      <c r="A22" s="27"/>
      <c r="B22" s="8"/>
      <c r="C22" s="9" t="s">
        <v>26</v>
      </c>
      <c r="D22" s="11">
        <f>15.88811*D10/D9</f>
        <v>18.536128333333334</v>
      </c>
      <c r="E22" s="10"/>
      <c r="F22" s="34"/>
      <c r="G22" s="8"/>
      <c r="H22" s="9" t="s">
        <v>26</v>
      </c>
      <c r="I22" s="11">
        <f>15.88811*I10/I9</f>
        <v>18.943515769230768</v>
      </c>
      <c r="J22" s="10"/>
      <c r="K22" s="34"/>
    </row>
    <row r="23" spans="1:11" ht="15.75" customHeight="1" x14ac:dyDescent="0.25">
      <c r="A23" s="27"/>
      <c r="B23" s="8"/>
      <c r="C23" s="12" t="s">
        <v>27</v>
      </c>
      <c r="D23" s="13">
        <f>(D6/60)*D12*(1/D21)*3.6</f>
        <v>37.119495662472829</v>
      </c>
      <c r="E23" s="10"/>
      <c r="F23" s="34"/>
      <c r="G23" s="8"/>
      <c r="H23" s="12" t="s">
        <v>27</v>
      </c>
      <c r="I23" s="13">
        <f>(I6/60)*I12*(1/I21)*3.6</f>
        <v>36.321226938548676</v>
      </c>
      <c r="J23" s="10"/>
      <c r="K23" s="34"/>
    </row>
    <row r="24" spans="1:11" ht="15.75" customHeight="1" x14ac:dyDescent="0.25">
      <c r="A24" s="27"/>
      <c r="B24" s="8"/>
      <c r="C24" s="14" t="s">
        <v>28</v>
      </c>
      <c r="D24" s="15">
        <f>(D6/60)*D12*(1/D22)*3.6</f>
        <v>65.641476626339369</v>
      </c>
      <c r="E24" s="10"/>
      <c r="F24" s="34"/>
      <c r="G24" s="8"/>
      <c r="H24" s="14" t="s">
        <v>28</v>
      </c>
      <c r="I24" s="15">
        <f>(I6/60)*I12*(1/I22)*3.6</f>
        <v>64.229831967708421</v>
      </c>
      <c r="J24" s="10"/>
      <c r="K24" s="34"/>
    </row>
    <row r="25" spans="1:11" ht="12.75" customHeight="1" x14ac:dyDescent="0.2">
      <c r="A25" s="27"/>
      <c r="B25" s="8"/>
      <c r="C25" s="25"/>
      <c r="D25" s="25"/>
      <c r="E25" s="10"/>
      <c r="F25" s="34"/>
      <c r="G25" s="8"/>
      <c r="H25" s="25"/>
      <c r="I25" s="25"/>
      <c r="J25" s="10"/>
      <c r="K25" s="34"/>
    </row>
    <row r="26" spans="1:11" ht="12.75" customHeight="1" x14ac:dyDescent="0.2">
      <c r="A26" s="27"/>
      <c r="B26" s="8"/>
      <c r="C26" s="30" t="s">
        <v>17</v>
      </c>
      <c r="D26" s="30"/>
      <c r="E26" s="10"/>
      <c r="F26" s="34"/>
      <c r="G26" s="8"/>
      <c r="H26" s="30" t="s">
        <v>17</v>
      </c>
      <c r="I26" s="30"/>
      <c r="J26" s="10"/>
      <c r="K26" s="34"/>
    </row>
    <row r="27" spans="1:11" ht="12.75" customHeight="1" thickBot="1" x14ac:dyDescent="0.25">
      <c r="A27" s="27"/>
      <c r="B27" s="18"/>
      <c r="C27" s="19"/>
      <c r="D27" s="19"/>
      <c r="E27" s="20"/>
      <c r="F27" s="34"/>
      <c r="G27" s="18"/>
      <c r="H27" s="19"/>
      <c r="I27" s="19"/>
      <c r="J27" s="20"/>
      <c r="K27" s="34"/>
    </row>
    <row r="28" spans="1:11" ht="9.75" customHeight="1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x14ac:dyDescent="0.2">
      <c r="A29" s="16"/>
      <c r="B29" s="16"/>
      <c r="C29" s="16"/>
      <c r="D29" s="16"/>
      <c r="E29" s="16"/>
      <c r="F29" s="16"/>
    </row>
    <row r="30" spans="1:11" x14ac:dyDescent="0.2">
      <c r="A30" s="16"/>
      <c r="B30" s="16"/>
      <c r="C30" s="16"/>
      <c r="D30" s="16"/>
      <c r="E30" s="16"/>
      <c r="F30" s="16"/>
    </row>
    <row r="31" spans="1:11" x14ac:dyDescent="0.2">
      <c r="A31" s="16"/>
      <c r="B31" s="16"/>
      <c r="C31" s="16"/>
      <c r="D31" s="16"/>
      <c r="E31" s="16"/>
      <c r="F31" s="16"/>
    </row>
    <row r="32" spans="1:11" x14ac:dyDescent="0.2">
      <c r="A32" s="16"/>
      <c r="B32" s="16"/>
      <c r="C32" s="16"/>
      <c r="D32" s="16"/>
      <c r="E32" s="16"/>
      <c r="F32" s="16"/>
    </row>
    <row r="33" spans="1:6" x14ac:dyDescent="0.2">
      <c r="A33" s="16"/>
      <c r="B33" s="16"/>
      <c r="C33" s="16"/>
      <c r="D33" s="16"/>
      <c r="E33" s="16"/>
      <c r="F33" s="16"/>
    </row>
    <row r="34" spans="1:6" x14ac:dyDescent="0.2">
      <c r="A34" s="16"/>
      <c r="B34" s="16"/>
      <c r="C34" s="16"/>
      <c r="D34" s="16"/>
      <c r="E34" s="16"/>
      <c r="F34" s="16"/>
    </row>
    <row r="35" spans="1:6" x14ac:dyDescent="0.2">
      <c r="A35" s="16"/>
      <c r="B35" s="16"/>
      <c r="C35" s="16"/>
      <c r="D35" s="16"/>
      <c r="E35" s="16"/>
      <c r="F35" s="16"/>
    </row>
    <row r="36" spans="1:6" x14ac:dyDescent="0.2">
      <c r="A36" s="16"/>
      <c r="B36" s="16"/>
      <c r="C36" s="16"/>
      <c r="D36" s="16"/>
      <c r="E36" s="16"/>
      <c r="F36" s="16"/>
    </row>
  </sheetData>
  <sheetProtection algorithmName="SHA-512" hashValue="IdY3Bk+vGk1MFK0lwJHVmkHnlK/qFlmCxQ/hMpcyqQqjz/V0R/DcmLOv4R6kDkiZtx5nHdAje/aVpWUrCEbKyA==" saltValue="KgEqAD7zqjiqdVkzTp+J2A==" spinCount="100000" sheet="1" objects="1" scenarios="1" selectLockedCells="1"/>
  <protectedRanges>
    <protectedRange sqref="D6:D10 I6:I10" name="Range1_3"/>
  </protectedRanges>
  <mergeCells count="21">
    <mergeCell ref="F2:F27"/>
    <mergeCell ref="C4:D4"/>
    <mergeCell ref="H26:I26"/>
    <mergeCell ref="C20:D20"/>
    <mergeCell ref="H20:I20"/>
    <mergeCell ref="A28:F28"/>
    <mergeCell ref="G28:K28"/>
    <mergeCell ref="A2:A27"/>
    <mergeCell ref="H14:I14"/>
    <mergeCell ref="C26:D26"/>
    <mergeCell ref="G2:J2"/>
    <mergeCell ref="K2:K27"/>
    <mergeCell ref="B3:B5"/>
    <mergeCell ref="E3:E5"/>
    <mergeCell ref="G3:G5"/>
    <mergeCell ref="J3:J5"/>
    <mergeCell ref="H4:I4"/>
    <mergeCell ref="C5:D5"/>
    <mergeCell ref="H5:I5"/>
    <mergeCell ref="C14:D14"/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"/>
  <sheetViews>
    <sheetView zoomScaleNormal="100" workbookViewId="0">
      <selection activeCell="D6" sqref="D6"/>
    </sheetView>
  </sheetViews>
  <sheetFormatPr defaultColWidth="9.140625" defaultRowHeight="12.75" x14ac:dyDescent="0.2"/>
  <cols>
    <col min="1" max="1" width="1.5703125" style="2" customWidth="1"/>
    <col min="2" max="2" width="9.140625" style="2"/>
    <col min="3" max="3" width="32.5703125" style="2" customWidth="1"/>
    <col min="4" max="5" width="9.140625" style="2"/>
    <col min="6" max="6" width="1.85546875" style="2" customWidth="1"/>
    <col min="7" max="7" width="9.140625" style="2"/>
    <col min="8" max="8" width="32.5703125" style="2" customWidth="1"/>
    <col min="9" max="10" width="9.140625" style="2" customWidth="1"/>
    <col min="11" max="11" width="1.5703125" style="2" customWidth="1"/>
    <col min="12" max="16384" width="9.140625" style="2"/>
  </cols>
  <sheetData>
    <row r="1" spans="1:11" ht="9.7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7" customHeight="1" thickBot="1" x14ac:dyDescent="0.25">
      <c r="A2" s="27"/>
      <c r="B2" s="31" t="s">
        <v>16</v>
      </c>
      <c r="C2" s="32"/>
      <c r="D2" s="32"/>
      <c r="E2" s="33"/>
      <c r="F2" s="34"/>
      <c r="G2" s="31" t="s">
        <v>16</v>
      </c>
      <c r="H2" s="32"/>
      <c r="I2" s="32"/>
      <c r="J2" s="33"/>
      <c r="K2" s="34"/>
    </row>
    <row r="3" spans="1:11" ht="12.75" customHeight="1" x14ac:dyDescent="0.2">
      <c r="A3" s="27"/>
      <c r="B3" s="35"/>
      <c r="C3" s="7"/>
      <c r="D3" s="7"/>
      <c r="E3" s="37"/>
      <c r="F3" s="34"/>
      <c r="G3" s="35"/>
      <c r="H3" s="7"/>
      <c r="I3" s="7"/>
      <c r="J3" s="37"/>
      <c r="K3" s="34"/>
    </row>
    <row r="4" spans="1:11" ht="12.75" customHeight="1" x14ac:dyDescent="0.2">
      <c r="A4" s="27"/>
      <c r="B4" s="36"/>
      <c r="C4" s="39" t="s">
        <v>19</v>
      </c>
      <c r="D4" s="40"/>
      <c r="E4" s="38"/>
      <c r="F4" s="34"/>
      <c r="G4" s="36"/>
      <c r="H4" s="39" t="s">
        <v>19</v>
      </c>
      <c r="I4" s="40"/>
      <c r="J4" s="38"/>
      <c r="K4" s="34"/>
    </row>
    <row r="5" spans="1:11" ht="12.75" customHeight="1" x14ac:dyDescent="0.2">
      <c r="A5" s="27"/>
      <c r="B5" s="36"/>
      <c r="C5" s="41"/>
      <c r="D5" s="41"/>
      <c r="E5" s="38"/>
      <c r="F5" s="34"/>
      <c r="G5" s="36"/>
      <c r="H5" s="41"/>
      <c r="I5" s="41"/>
      <c r="J5" s="38"/>
      <c r="K5" s="34"/>
    </row>
    <row r="6" spans="1:11" ht="15.75" customHeight="1" x14ac:dyDescent="0.25">
      <c r="A6" s="27"/>
      <c r="B6" s="4"/>
      <c r="C6" s="3" t="s">
        <v>5</v>
      </c>
      <c r="D6" s="1">
        <v>10000</v>
      </c>
      <c r="E6" s="5"/>
      <c r="F6" s="34"/>
      <c r="G6" s="4"/>
      <c r="H6" s="3" t="s">
        <v>5</v>
      </c>
      <c r="I6" s="1">
        <v>10000</v>
      </c>
      <c r="J6" s="5"/>
      <c r="K6" s="34"/>
    </row>
    <row r="7" spans="1:11" ht="15.75" customHeight="1" x14ac:dyDescent="0.25">
      <c r="A7" s="27"/>
      <c r="B7" s="4"/>
      <c r="C7" s="3" t="s">
        <v>6</v>
      </c>
      <c r="D7" s="1">
        <v>16</v>
      </c>
      <c r="E7" s="5"/>
      <c r="F7" s="34"/>
      <c r="G7" s="4"/>
      <c r="H7" s="3" t="s">
        <v>6</v>
      </c>
      <c r="I7" s="1">
        <v>16</v>
      </c>
      <c r="J7" s="5"/>
      <c r="K7" s="34"/>
    </row>
    <row r="8" spans="1:11" ht="15.75" customHeight="1" x14ac:dyDescent="0.25">
      <c r="A8" s="27"/>
      <c r="B8" s="4"/>
      <c r="C8" s="3" t="s">
        <v>7</v>
      </c>
      <c r="D8" s="1">
        <v>55</v>
      </c>
      <c r="E8" s="5"/>
      <c r="F8" s="34"/>
      <c r="G8" s="4"/>
      <c r="H8" s="3" t="s">
        <v>7</v>
      </c>
      <c r="I8" s="1">
        <v>55</v>
      </c>
      <c r="J8" s="5"/>
      <c r="K8" s="34"/>
    </row>
    <row r="9" spans="1:11" ht="15.75" customHeight="1" x14ac:dyDescent="0.25">
      <c r="A9" s="27"/>
      <c r="B9" s="4"/>
      <c r="C9" s="3" t="s">
        <v>8</v>
      </c>
      <c r="D9" s="1">
        <v>26</v>
      </c>
      <c r="E9" s="5"/>
      <c r="F9" s="34"/>
      <c r="G9" s="4"/>
      <c r="H9" s="3" t="s">
        <v>8</v>
      </c>
      <c r="I9" s="1">
        <v>28</v>
      </c>
      <c r="J9" s="5"/>
      <c r="K9" s="34"/>
    </row>
    <row r="10" spans="1:11" ht="15.75" customHeight="1" x14ac:dyDescent="0.25">
      <c r="A10" s="27"/>
      <c r="B10" s="4"/>
      <c r="C10" s="3" t="s">
        <v>9</v>
      </c>
      <c r="D10" s="1">
        <v>22</v>
      </c>
      <c r="E10" s="5"/>
      <c r="F10" s="34"/>
      <c r="G10" s="4"/>
      <c r="H10" s="3" t="s">
        <v>9</v>
      </c>
      <c r="I10" s="1">
        <v>22</v>
      </c>
      <c r="J10" s="5"/>
      <c r="K10" s="34"/>
    </row>
    <row r="11" spans="1:11" ht="12.75" customHeight="1" x14ac:dyDescent="0.2">
      <c r="A11" s="27"/>
      <c r="B11" s="4"/>
      <c r="C11" s="6"/>
      <c r="D11" s="6"/>
      <c r="E11" s="5"/>
      <c r="F11" s="34"/>
      <c r="G11" s="4"/>
      <c r="H11" s="6"/>
      <c r="I11" s="6"/>
      <c r="J11" s="5"/>
      <c r="K11" s="34"/>
    </row>
    <row r="12" spans="1:11" ht="12.75" customHeight="1" x14ac:dyDescent="0.2">
      <c r="A12" s="27"/>
      <c r="B12" s="8"/>
      <c r="C12" s="9" t="s">
        <v>18</v>
      </c>
      <c r="D12" s="9">
        <f>((D7*2.54+(2*D8/10))*PI())/100</f>
        <v>1.6223184463137692</v>
      </c>
      <c r="E12" s="10"/>
      <c r="F12" s="34"/>
      <c r="G12" s="8"/>
      <c r="H12" s="9" t="s">
        <v>18</v>
      </c>
      <c r="I12" s="9">
        <f>((I7*2.54+(2*I8/10))*PI())/100</f>
        <v>1.6223184463137692</v>
      </c>
      <c r="J12" s="10"/>
      <c r="K12" s="34"/>
    </row>
    <row r="13" spans="1:11" ht="12.75" customHeight="1" x14ac:dyDescent="0.2">
      <c r="A13" s="27"/>
      <c r="B13" s="8"/>
      <c r="C13" s="17"/>
      <c r="D13" s="17"/>
      <c r="E13" s="10"/>
      <c r="F13" s="34"/>
      <c r="G13" s="8"/>
      <c r="H13" s="17"/>
      <c r="I13" s="17"/>
      <c r="J13" s="10"/>
      <c r="K13" s="34"/>
    </row>
    <row r="14" spans="1:11" ht="15.75" x14ac:dyDescent="0.25">
      <c r="A14" s="27"/>
      <c r="B14" s="8"/>
      <c r="C14" s="28" t="s">
        <v>20</v>
      </c>
      <c r="D14" s="29"/>
      <c r="E14" s="10"/>
      <c r="F14" s="34"/>
      <c r="G14" s="8"/>
      <c r="H14" s="28" t="s">
        <v>20</v>
      </c>
      <c r="I14" s="29"/>
      <c r="J14" s="10"/>
      <c r="K14" s="34"/>
    </row>
    <row r="15" spans="1:11" ht="12.75" customHeight="1" x14ac:dyDescent="0.2">
      <c r="A15" s="27"/>
      <c r="B15" s="8"/>
      <c r="C15" s="9" t="s">
        <v>10</v>
      </c>
      <c r="D15" s="11">
        <f>25.41176*(D10/D9)</f>
        <v>21.502258461538464</v>
      </c>
      <c r="E15" s="10"/>
      <c r="F15" s="34"/>
      <c r="G15" s="8"/>
      <c r="H15" s="9" t="s">
        <v>10</v>
      </c>
      <c r="I15" s="11">
        <f>25.41176*(I10/I9)</f>
        <v>19.966382857142857</v>
      </c>
      <c r="J15" s="10"/>
      <c r="K15" s="34"/>
    </row>
    <row r="16" spans="1:11" ht="12.75" customHeight="1" x14ac:dyDescent="0.2">
      <c r="A16" s="27"/>
      <c r="B16" s="8"/>
      <c r="C16" s="9" t="s">
        <v>11</v>
      </c>
      <c r="D16" s="11">
        <f>14.45454*(D10/D9)</f>
        <v>12.230764615384615</v>
      </c>
      <c r="E16" s="10"/>
      <c r="F16" s="34"/>
      <c r="G16" s="8"/>
      <c r="H16" s="9" t="s">
        <v>11</v>
      </c>
      <c r="I16" s="11">
        <f>14.45454*(I10/I9)</f>
        <v>11.357138571428571</v>
      </c>
      <c r="J16" s="10"/>
      <c r="K16" s="34"/>
    </row>
    <row r="17" spans="1:11" ht="15.75" customHeight="1" x14ac:dyDescent="0.25">
      <c r="A17" s="27"/>
      <c r="B17" s="8"/>
      <c r="C17" s="12" t="s">
        <v>12</v>
      </c>
      <c r="D17" s="13">
        <f>(D6/60)*D12*(1/D15)*3.6</f>
        <v>45.269247857353506</v>
      </c>
      <c r="E17" s="10"/>
      <c r="F17" s="34"/>
      <c r="G17" s="8"/>
      <c r="H17" s="12" t="s">
        <v>12</v>
      </c>
      <c r="I17" s="13">
        <f>(I6/60)*I12*(1/I15)*3.6</f>
        <v>48.751497692534549</v>
      </c>
      <c r="J17" s="10"/>
      <c r="K17" s="34"/>
    </row>
    <row r="18" spans="1:11" ht="15.75" customHeight="1" x14ac:dyDescent="0.25">
      <c r="A18" s="27"/>
      <c r="B18" s="8"/>
      <c r="C18" s="14" t="s">
        <v>13</v>
      </c>
      <c r="D18" s="15">
        <f>(D6/60)*D12*(1/D16)*3.6</f>
        <v>79.585463247642735</v>
      </c>
      <c r="E18" s="10"/>
      <c r="F18" s="34"/>
      <c r="G18" s="8"/>
      <c r="H18" s="14" t="s">
        <v>13</v>
      </c>
      <c r="I18" s="15">
        <f>(I6/60)*I12*(1/I16)*3.6</f>
        <v>85.707421958999859</v>
      </c>
      <c r="J18" s="10"/>
      <c r="K18" s="34"/>
    </row>
    <row r="19" spans="1:11" ht="15.75" customHeight="1" x14ac:dyDescent="0.25">
      <c r="A19" s="27"/>
      <c r="B19" s="8"/>
      <c r="C19" s="12" t="s">
        <v>14</v>
      </c>
      <c r="D19" s="13">
        <f>(D6/60)*D12*(1/D15)*3.6/1.6</f>
        <v>28.293279910845939</v>
      </c>
      <c r="E19" s="10"/>
      <c r="F19" s="34"/>
      <c r="G19" s="8"/>
      <c r="H19" s="12" t="s">
        <v>14</v>
      </c>
      <c r="I19" s="13">
        <f>(I6/60)*I12*(1/I15)*3.6/1.6</f>
        <v>30.469686057834092</v>
      </c>
      <c r="J19" s="10"/>
      <c r="K19" s="34"/>
    </row>
    <row r="20" spans="1:11" ht="15.75" customHeight="1" x14ac:dyDescent="0.25">
      <c r="A20" s="27"/>
      <c r="B20" s="8"/>
      <c r="C20" s="14" t="s">
        <v>15</v>
      </c>
      <c r="D20" s="15">
        <f>(D6/60)*D12*(1/D16)*3.6/1.6</f>
        <v>49.74091452977671</v>
      </c>
      <c r="E20" s="10"/>
      <c r="F20" s="34"/>
      <c r="G20" s="8"/>
      <c r="H20" s="14" t="s">
        <v>15</v>
      </c>
      <c r="I20" s="15">
        <f>(I6/60)*I12*(1/I16)*3.6/1.6</f>
        <v>53.567138724374907</v>
      </c>
      <c r="J20" s="10"/>
      <c r="K20" s="34"/>
    </row>
    <row r="21" spans="1:11" ht="12.75" customHeight="1" x14ac:dyDescent="0.2">
      <c r="A21" s="27"/>
      <c r="B21" s="8"/>
      <c r="C21" s="17"/>
      <c r="D21" s="17"/>
      <c r="E21" s="10"/>
      <c r="F21" s="34"/>
      <c r="G21" s="8"/>
      <c r="H21" s="17"/>
      <c r="I21" s="17"/>
      <c r="J21" s="10"/>
      <c r="K21" s="34"/>
    </row>
    <row r="22" spans="1:11" ht="18" customHeight="1" x14ac:dyDescent="0.25">
      <c r="A22" s="27"/>
      <c r="B22" s="8"/>
      <c r="C22" s="42" t="s">
        <v>21</v>
      </c>
      <c r="D22" s="43"/>
      <c r="E22" s="10"/>
      <c r="F22" s="34"/>
      <c r="G22" s="8"/>
      <c r="H22" s="42" t="s">
        <v>21</v>
      </c>
      <c r="I22" s="43"/>
      <c r="J22" s="10"/>
      <c r="K22" s="34"/>
    </row>
    <row r="23" spans="1:11" ht="12.75" customHeight="1" x14ac:dyDescent="0.2">
      <c r="A23" s="27"/>
      <c r="B23" s="8"/>
      <c r="C23" s="9" t="s">
        <v>10</v>
      </c>
      <c r="D23" s="11">
        <f>28.09626*D10/D9</f>
        <v>23.77375846153846</v>
      </c>
      <c r="E23" s="10"/>
      <c r="F23" s="34"/>
      <c r="G23" s="8"/>
      <c r="H23" s="9" t="s">
        <v>10</v>
      </c>
      <c r="I23" s="11">
        <f>28.09626*I10/I9</f>
        <v>22.075632857142857</v>
      </c>
      <c r="J23" s="10"/>
      <c r="K23" s="34"/>
    </row>
    <row r="24" spans="1:11" ht="12.75" customHeight="1" x14ac:dyDescent="0.2">
      <c r="A24" s="27"/>
      <c r="B24" s="8"/>
      <c r="C24" s="9" t="s">
        <v>11</v>
      </c>
      <c r="D24" s="11">
        <f>15.88811*D10/D9</f>
        <v>13.443785384615383</v>
      </c>
      <c r="E24" s="10"/>
      <c r="F24" s="34"/>
      <c r="G24" s="8"/>
      <c r="H24" s="9" t="s">
        <v>11</v>
      </c>
      <c r="I24" s="11">
        <f>15.88811*I10/I9</f>
        <v>12.483514999999999</v>
      </c>
      <c r="J24" s="10"/>
      <c r="K24" s="34"/>
    </row>
    <row r="25" spans="1:11" ht="15.75" customHeight="1" x14ac:dyDescent="0.25">
      <c r="A25" s="27"/>
      <c r="B25" s="8"/>
      <c r="C25" s="12" t="s">
        <v>12</v>
      </c>
      <c r="D25" s="13">
        <f>(D6/60)*D12*(1/D23)*3.6</f>
        <v>40.943928548909419</v>
      </c>
      <c r="E25" s="10"/>
      <c r="F25" s="34"/>
      <c r="G25" s="8"/>
      <c r="H25" s="12" t="s">
        <v>12</v>
      </c>
      <c r="I25" s="13">
        <f>(I6/60)*I12*(1/I23)*3.6</f>
        <v>44.093461514210141</v>
      </c>
      <c r="J25" s="10"/>
      <c r="K25" s="34"/>
    </row>
    <row r="26" spans="1:11" ht="15.75" customHeight="1" x14ac:dyDescent="0.25">
      <c r="A26" s="27"/>
      <c r="B26" s="8"/>
      <c r="C26" s="14" t="s">
        <v>13</v>
      </c>
      <c r="D26" s="15">
        <f>(D6/60)*D12*(1/D24)*3.6</f>
        <v>72.404537854507666</v>
      </c>
      <c r="E26" s="10"/>
      <c r="F26" s="34"/>
      <c r="G26" s="8"/>
      <c r="H26" s="14" t="s">
        <v>13</v>
      </c>
      <c r="I26" s="15">
        <f>(I6/60)*I12*(1/I24)*3.6</f>
        <v>77.974117689469793</v>
      </c>
      <c r="J26" s="10"/>
      <c r="K26" s="34"/>
    </row>
    <row r="27" spans="1:11" ht="15.75" customHeight="1" x14ac:dyDescent="0.25">
      <c r="A27" s="27"/>
      <c r="B27" s="8"/>
      <c r="C27" s="12" t="s">
        <v>14</v>
      </c>
      <c r="D27" s="13">
        <f>(D6/60)*D12*(1/D23)*3.6/1.6</f>
        <v>25.589955343068386</v>
      </c>
      <c r="E27" s="10"/>
      <c r="F27" s="34"/>
      <c r="G27" s="8"/>
      <c r="H27" s="12" t="s">
        <v>14</v>
      </c>
      <c r="I27" s="13">
        <f>(I6/60)*I12*(1/I23)*3.6/1.6</f>
        <v>27.558413446381337</v>
      </c>
      <c r="J27" s="10"/>
      <c r="K27" s="34"/>
    </row>
    <row r="28" spans="1:11" ht="15.75" customHeight="1" x14ac:dyDescent="0.25">
      <c r="A28" s="27"/>
      <c r="B28" s="8"/>
      <c r="C28" s="14" t="s">
        <v>15</v>
      </c>
      <c r="D28" s="15">
        <f>(D6/60)*D12*(1/D24)*3.6/1.6</f>
        <v>45.252836159067286</v>
      </c>
      <c r="E28" s="10"/>
      <c r="F28" s="34"/>
      <c r="G28" s="8"/>
      <c r="H28" s="14" t="s">
        <v>15</v>
      </c>
      <c r="I28" s="15">
        <f>(I6/60)*I12*(1/I24)*3.6/1.6</f>
        <v>48.733823555918619</v>
      </c>
      <c r="J28" s="10"/>
      <c r="K28" s="34"/>
    </row>
    <row r="29" spans="1:11" ht="12.75" customHeight="1" x14ac:dyDescent="0.2">
      <c r="A29" s="27"/>
      <c r="B29" s="8"/>
      <c r="C29" s="44"/>
      <c r="D29" s="44"/>
      <c r="E29" s="10"/>
      <c r="F29" s="34"/>
      <c r="G29" s="8"/>
      <c r="H29" s="44"/>
      <c r="I29" s="44"/>
      <c r="J29" s="10"/>
      <c r="K29" s="34"/>
    </row>
    <row r="30" spans="1:11" ht="12.75" customHeight="1" x14ac:dyDescent="0.2">
      <c r="A30" s="27"/>
      <c r="B30" s="22"/>
      <c r="C30" s="30" t="s">
        <v>17</v>
      </c>
      <c r="D30" s="30"/>
      <c r="E30" s="10"/>
      <c r="F30" s="34"/>
      <c r="G30" s="22"/>
      <c r="H30" s="30" t="s">
        <v>17</v>
      </c>
      <c r="I30" s="30"/>
      <c r="J30" s="10"/>
      <c r="K30" s="34"/>
    </row>
    <row r="31" spans="1:11" ht="12.75" customHeight="1" thickBot="1" x14ac:dyDescent="0.25">
      <c r="A31" s="27"/>
      <c r="B31" s="18"/>
      <c r="C31" s="19"/>
      <c r="D31" s="19"/>
      <c r="E31" s="20"/>
      <c r="F31" s="34"/>
      <c r="G31" s="18"/>
      <c r="H31" s="19"/>
      <c r="I31" s="19"/>
      <c r="J31" s="20"/>
      <c r="K31" s="34"/>
    </row>
    <row r="32" spans="1:11" ht="9.75" customHeight="1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6" x14ac:dyDescent="0.2">
      <c r="A33" s="16"/>
      <c r="B33" s="16"/>
      <c r="C33" s="16"/>
      <c r="D33" s="16"/>
      <c r="E33" s="16"/>
      <c r="F33" s="16"/>
    </row>
    <row r="34" spans="1:6" x14ac:dyDescent="0.2">
      <c r="A34" s="16"/>
      <c r="B34" s="16"/>
      <c r="C34" s="16"/>
      <c r="D34" s="16"/>
      <c r="E34" s="16"/>
      <c r="F34" s="16"/>
    </row>
    <row r="35" spans="1:6" x14ac:dyDescent="0.2">
      <c r="A35" s="16"/>
      <c r="B35" s="16"/>
      <c r="C35" s="16"/>
      <c r="D35" s="16"/>
      <c r="E35" s="16"/>
      <c r="F35" s="16"/>
    </row>
    <row r="36" spans="1:6" x14ac:dyDescent="0.2">
      <c r="A36" s="16"/>
      <c r="B36" s="16"/>
      <c r="C36" s="16"/>
      <c r="D36" s="16"/>
      <c r="E36" s="16"/>
      <c r="F36" s="16"/>
    </row>
    <row r="37" spans="1:6" x14ac:dyDescent="0.2">
      <c r="A37" s="16"/>
      <c r="B37" s="16"/>
      <c r="C37" s="16"/>
      <c r="D37" s="16"/>
      <c r="E37" s="16"/>
      <c r="F37" s="16"/>
    </row>
    <row r="38" spans="1:6" x14ac:dyDescent="0.2">
      <c r="A38" s="16"/>
      <c r="B38" s="16"/>
      <c r="C38" s="16"/>
      <c r="D38" s="16"/>
      <c r="E38" s="16"/>
      <c r="F38" s="16"/>
    </row>
    <row r="39" spans="1:6" x14ac:dyDescent="0.2">
      <c r="A39" s="16"/>
      <c r="B39" s="16"/>
      <c r="C39" s="16"/>
      <c r="D39" s="16"/>
      <c r="E39" s="16"/>
      <c r="F39" s="16"/>
    </row>
    <row r="40" spans="1:6" x14ac:dyDescent="0.2">
      <c r="A40" s="16"/>
      <c r="B40" s="16"/>
      <c r="C40" s="16"/>
      <c r="D40" s="16"/>
      <c r="E40" s="16"/>
      <c r="F40" s="16"/>
    </row>
  </sheetData>
  <sheetProtection algorithmName="SHA-512" hashValue="hTDOWJFPFcKgT9c/p2KAC7TRMXL3n0a7oElA0QF56S3f20MzudHEHH2me1u9f9BHkhVLIjkSu2Bp95FeQhkaxQ==" saltValue="6yF1XrxxO/nseSMRAZX7Wg==" spinCount="100000" sheet="1" selectLockedCells="1"/>
  <protectedRanges>
    <protectedRange sqref="I6:I10 D6:D10" name="Range1"/>
  </protectedRanges>
  <mergeCells count="23">
    <mergeCell ref="F2:F31"/>
    <mergeCell ref="A32:F32"/>
    <mergeCell ref="A2:A31"/>
    <mergeCell ref="C30:D30"/>
    <mergeCell ref="C29:D29"/>
    <mergeCell ref="C22:D22"/>
    <mergeCell ref="C14:D14"/>
    <mergeCell ref="C5:D5"/>
    <mergeCell ref="B2:E2"/>
    <mergeCell ref="C4:D4"/>
    <mergeCell ref="E3:E5"/>
    <mergeCell ref="B3:B5"/>
    <mergeCell ref="G32:K32"/>
    <mergeCell ref="G2:J2"/>
    <mergeCell ref="K2:K31"/>
    <mergeCell ref="G3:G5"/>
    <mergeCell ref="J3:J5"/>
    <mergeCell ref="H5:I5"/>
    <mergeCell ref="H14:I14"/>
    <mergeCell ref="H22:I22"/>
    <mergeCell ref="H30:I30"/>
    <mergeCell ref="H4:I4"/>
    <mergeCell ref="H29:I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CRO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Domagoj Novosel</dc:creator>
  <cp:lastModifiedBy>LEE</cp:lastModifiedBy>
  <dcterms:created xsi:type="dcterms:W3CDTF">2009-12-16T12:18:12Z</dcterms:created>
  <dcterms:modified xsi:type="dcterms:W3CDTF">2021-08-31T22:43:49Z</dcterms:modified>
</cp:coreProperties>
</file>