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tabRatio="500" activeTab="4"/>
  </bookViews>
  <sheets>
    <sheet name="Excel-Tutores" sheetId="1" r:id="rId1"/>
    <sheet name="Calificación Presidente" sheetId="2" r:id="rId2"/>
    <sheet name="Calificación Secretario" sheetId="3" r:id="rId3"/>
    <sheet name="Calificación Vocal" sheetId="4" r:id="rId4"/>
    <sheet name="Excel-ResumenTribunal" sheetId="5" r:id="rId5"/>
    <sheet name="Rúbrica-Memoria" sheetId="6" r:id="rId6"/>
    <sheet name="Rúbrica-Exposición" sheetId="7" r:id="rId7"/>
  </sheets>
  <definedNames>
    <definedName name="_xlnm.Print_Area" localSheetId="4">'Excel-ResumenTribunal'!$A$2:$F$32</definedName>
  </definedNames>
  <calcPr fullCalcOnLoad="1"/>
</workbook>
</file>

<file path=xl/sharedStrings.xml><?xml version="1.0" encoding="utf-8"?>
<sst xmlns="http://schemas.openxmlformats.org/spreadsheetml/2006/main" count="161" uniqueCount="56">
  <si>
    <t>Presidente/a</t>
  </si>
  <si>
    <t>Vocal 1</t>
  </si>
  <si>
    <t>Introducción / Interés del tema tratado
(CB7, CE1)</t>
  </si>
  <si>
    <t>Hipótesis, Objetivos y Conclusiones
(CB7, CB9, CE3, CT3)</t>
  </si>
  <si>
    <t>Metodología (cualitativa, cuantitativa, computacional o experimental)
(CG1, CG3, CG4, CT1, CT2)</t>
  </si>
  <si>
    <t>Presentación y discusión de resultados
(CB8, CG2, CT1, CT3, CE4)</t>
  </si>
  <si>
    <t>Material gráfico. Figuras, Gráficas y Tablas
(CE5, CT3)</t>
  </si>
  <si>
    <t>Fuentes bibliográficas
(CE5)</t>
  </si>
  <si>
    <t>Lenguaje, redacción, organización y maquetación
(CB9, CT3, CE5)</t>
  </si>
  <si>
    <t>Orden de la presentación
(CB7, CE1)</t>
  </si>
  <si>
    <r>
      <rPr>
        <sz val="12"/>
        <rFont val="Calibri"/>
        <family val="1"/>
      </rPr>
      <t xml:space="preserve">Habilidades comunicativas
</t>
    </r>
    <r>
      <rPr>
        <sz val="10"/>
        <rFont val="Arial"/>
        <family val="2"/>
      </rPr>
      <t xml:space="preserve">
(CB8, CE3, CG2)</t>
    </r>
  </si>
  <si>
    <t>Material gráfico (calidad de figuras y tablas)
(CE5, CT3)</t>
  </si>
  <si>
    <t>Vocabulario y terminología
(CT3)</t>
  </si>
  <si>
    <t>Postura corporal. Ajuste al tiempo establecido.
(CB9, CT3)</t>
  </si>
  <si>
    <t>Calificación final</t>
  </si>
  <si>
    <t>Tutor/a</t>
  </si>
  <si>
    <t>Calificación tutor</t>
  </si>
  <si>
    <t>(Por favor, no tocar los valores de las celdas en gris)</t>
  </si>
  <si>
    <t>Defensa ante las cuestiones planteadas por el tribunal
(CB8, CB9, CB10, CE4)</t>
  </si>
  <si>
    <t>Presentación y discusión de resultados
(CB8, CG2, CG5, CT1, CT3, CT4, CE4)</t>
  </si>
  <si>
    <t>Hipótesis, Objetivos y Conclusiones
(CB6, CB7, CB9, CE2, CE3, CT3, CT4)</t>
  </si>
  <si>
    <t>Secretario/a</t>
  </si>
  <si>
    <t>de 0 a 10</t>
  </si>
  <si>
    <t>Trabajo Fin de Máster:</t>
  </si>
  <si>
    <t>MUO</t>
  </si>
  <si>
    <t>peso (%)</t>
  </si>
  <si>
    <t>Resumen de calificaciones</t>
  </si>
  <si>
    <t>Memoria del trabajo (M)</t>
  </si>
  <si>
    <t>Exposición del trabajo (E )</t>
  </si>
  <si>
    <t>Calificación de la exposición (sobre 10)</t>
  </si>
  <si>
    <t>Calificación de la memoria (sobre 10)</t>
  </si>
  <si>
    <t>Calificación promedio del/de los  tutor/res (sobre 10)</t>
  </si>
  <si>
    <t>Calificación Individual de cada miembro del tribunal (sobre 9: 50%M+40%E)</t>
  </si>
  <si>
    <t>Nota media</t>
  </si>
  <si>
    <r>
      <t xml:space="preserve">Nota en el acta de cada miembro del tribunal incluyendo la nota del tutor
</t>
    </r>
    <r>
      <rPr>
        <sz val="11"/>
        <color indexed="9"/>
        <rFont val="Calibri"/>
        <family val="2"/>
      </rPr>
      <t>(nota miembro del tribunal sobre 9 + 10% nota tutor)</t>
    </r>
  </si>
  <si>
    <r>
      <t xml:space="preserve">Calificación final </t>
    </r>
    <r>
      <rPr>
        <b/>
        <sz val="10"/>
        <rFont val="Arial"/>
        <family val="2"/>
      </rPr>
      <t>(Tribunal sobre 9 + 10% tutor)</t>
    </r>
  </si>
  <si>
    <t>Fecha:</t>
  </si>
  <si>
    <t>Alumna/o:</t>
  </si>
  <si>
    <t>Tutor/a/res:</t>
  </si>
  <si>
    <t>Tutor/a 1:</t>
  </si>
  <si>
    <t>Tutor/a 2:</t>
  </si>
  <si>
    <t>Peso (%)</t>
  </si>
  <si>
    <t>Memoria del trabajo (aspectos a valorar)</t>
  </si>
  <si>
    <t>Breve justificación de la calificación</t>
  </si>
  <si>
    <t>Nombre del presidente:</t>
  </si>
  <si>
    <t>Firma del presidente:</t>
  </si>
  <si>
    <t>Calificación Presidente (sobre 9: 50%M+40%E)</t>
  </si>
  <si>
    <t>Firma del secretario/a:</t>
  </si>
  <si>
    <t>Nombre del secretario/a:</t>
  </si>
  <si>
    <t>Calificación Secretario (sobre 9: 50%M+40%E)</t>
  </si>
  <si>
    <t>Nombre del/de la vocal:</t>
  </si>
  <si>
    <t>Firma del/de la  vocal:</t>
  </si>
  <si>
    <t>Calificación Vocal (sobre 9: 50%M+40%E)</t>
  </si>
  <si>
    <t>Alumno/a:</t>
  </si>
  <si>
    <t>angeles</t>
  </si>
  <si>
    <t>HOJA AUTOCOMPLETABLE. NO RELLENAR NADA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</si>
</sst>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[$-C0A]dddd\,\ d&quot; de &quot;mmmm&quot; de &quot;yyyy"/>
  </numFmts>
  <fonts count="59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Calibri"/>
      <family val="1"/>
    </font>
    <font>
      <sz val="14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9"/>
      <name val="Calibri"/>
      <family val="2"/>
    </font>
    <font>
      <b/>
      <sz val="16"/>
      <name val="Calibri"/>
      <family val="2"/>
    </font>
    <font>
      <sz val="13"/>
      <color indexed="9"/>
      <name val="Calibri"/>
      <family val="2"/>
    </font>
    <font>
      <b/>
      <sz val="14"/>
      <color indexed="52"/>
      <name val="Calibri"/>
      <family val="2"/>
    </font>
    <font>
      <b/>
      <sz val="16"/>
      <color indexed="52"/>
      <name val="Calibri"/>
      <family val="2"/>
    </font>
    <font>
      <sz val="14"/>
      <color indexed="9"/>
      <name val="Calibri"/>
      <family val="2"/>
    </font>
    <font>
      <b/>
      <sz val="11"/>
      <name val="Arial"/>
      <family val="2"/>
    </font>
    <font>
      <b/>
      <sz val="12"/>
      <color indexed="9"/>
      <name val="Calibri"/>
      <family val="2"/>
    </font>
    <font>
      <b/>
      <sz val="22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6"/>
      <color theme="0"/>
      <name val="Calibri"/>
      <family val="2"/>
    </font>
    <font>
      <b/>
      <sz val="14"/>
      <color rgb="FFFA7D00"/>
      <name val="Calibri"/>
      <family val="2"/>
    </font>
    <font>
      <b/>
      <sz val="16"/>
      <color rgb="FFFA7D00"/>
      <name val="Calibri"/>
      <family val="2"/>
    </font>
    <font>
      <sz val="13"/>
      <color theme="0"/>
      <name val="Calibri"/>
      <family val="2"/>
    </font>
    <font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2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rgb="FF7F7F7F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rgb="FF3F3F3F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7" fillId="22" borderId="2" xfId="35" applyAlignment="1">
      <alignment/>
    </xf>
    <xf numFmtId="0" fontId="0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166" fontId="51" fillId="14" borderId="10" xfId="27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6" fontId="52" fillId="23" borderId="10" xfId="39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22" borderId="2" xfId="35" applyNumberForma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7" fillId="22" borderId="2" xfId="35" applyAlignment="1">
      <alignment horizontal="center" vertical="center"/>
    </xf>
    <xf numFmtId="166" fontId="37" fillId="22" borderId="2" xfId="35" applyNumberFormat="1" applyAlignment="1">
      <alignment horizontal="center" vertical="center"/>
    </xf>
    <xf numFmtId="166" fontId="26" fillId="22" borderId="2" xfId="35" applyNumberFormat="1" applyFont="1" applyAlignment="1">
      <alignment horizontal="center" vertical="center"/>
    </xf>
    <xf numFmtId="0" fontId="53" fillId="21" borderId="1" xfId="34" applyFont="1" applyAlignment="1">
      <alignment/>
    </xf>
    <xf numFmtId="0" fontId="0" fillId="0" borderId="11" xfId="0" applyBorder="1" applyAlignment="1">
      <alignment/>
    </xf>
    <xf numFmtId="0" fontId="54" fillId="21" borderId="12" xfId="34" applyFont="1" applyBorder="1" applyAlignment="1">
      <alignment/>
    </xf>
    <xf numFmtId="14" fontId="4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4" fillId="21" borderId="16" xfId="34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55" fillId="23" borderId="10" xfId="39" applyFont="1" applyBorder="1" applyAlignment="1">
      <alignment horizontal="center" vertical="center" wrapText="1"/>
    </xf>
    <xf numFmtId="0" fontId="55" fillId="23" borderId="10" xfId="39" applyFont="1" applyBorder="1" applyAlignment="1">
      <alignment horizontal="center" vertical="center"/>
    </xf>
    <xf numFmtId="0" fontId="1" fillId="0" borderId="2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6" fillId="24" borderId="21" xfId="4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7" fillId="0" borderId="11" xfId="35" applyFill="1" applyBorder="1" applyAlignment="1">
      <alignment horizontal="center" vertical="center"/>
    </xf>
    <xf numFmtId="0" fontId="37" fillId="0" borderId="0" xfId="35" applyFill="1" applyBorder="1" applyAlignment="1">
      <alignment horizontal="center" vertical="center"/>
    </xf>
    <xf numFmtId="0" fontId="37" fillId="0" borderId="22" xfId="35" applyFill="1" applyBorder="1" applyAlignment="1">
      <alignment horizontal="center" vertical="center"/>
    </xf>
    <xf numFmtId="0" fontId="53" fillId="21" borderId="1" xfId="34" applyFont="1" applyAlignment="1">
      <alignment vertical="center"/>
    </xf>
    <xf numFmtId="0" fontId="31" fillId="0" borderId="10" xfId="0" applyFont="1" applyBorder="1" applyAlignment="1">
      <alignment horizontal="left"/>
    </xf>
    <xf numFmtId="0" fontId="31" fillId="0" borderId="20" xfId="0" applyFont="1" applyBorder="1" applyAlignment="1">
      <alignment horizontal="left"/>
    </xf>
    <xf numFmtId="166" fontId="57" fillId="22" borderId="2" xfId="35" applyNumberFormat="1" applyFont="1" applyAlignment="1">
      <alignment horizontal="center" vertical="center"/>
    </xf>
    <xf numFmtId="0" fontId="53" fillId="21" borderId="1" xfId="34" applyFont="1" applyAlignment="1">
      <alignment vertical="top"/>
    </xf>
    <xf numFmtId="0" fontId="1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4" fillId="0" borderId="0" xfId="34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58" fillId="23" borderId="10" xfId="39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B66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</xdr:rowOff>
    </xdr:from>
    <xdr:to>
      <xdr:col>1</xdr:col>
      <xdr:colOff>3543300</xdr:colOff>
      <xdr:row>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4476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</xdr:rowOff>
    </xdr:from>
    <xdr:to>
      <xdr:col>1</xdr:col>
      <xdr:colOff>2857500</xdr:colOff>
      <xdr:row>1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3686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</xdr:rowOff>
    </xdr:from>
    <xdr:to>
      <xdr:col>1</xdr:col>
      <xdr:colOff>1571625</xdr:colOff>
      <xdr:row>1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2400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3695700</xdr:colOff>
      <xdr:row>1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14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9525</xdr:rowOff>
    </xdr:from>
    <xdr:to>
      <xdr:col>1</xdr:col>
      <xdr:colOff>3676650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85875"/>
          <a:ext cx="4505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14</xdr:col>
      <xdr:colOff>752475</xdr:colOff>
      <xdr:row>94</xdr:row>
      <xdr:rowOff>95250</xdr:rowOff>
    </xdr:to>
    <xdr:grpSp>
      <xdr:nvGrpSpPr>
        <xdr:cNvPr id="1" name="Grupo 5"/>
        <xdr:cNvGrpSpPr>
          <a:grpSpLocks/>
        </xdr:cNvGrpSpPr>
      </xdr:nvGrpSpPr>
      <xdr:grpSpPr>
        <a:xfrm>
          <a:off x="762000" y="323850"/>
          <a:ext cx="10658475" cy="14992350"/>
          <a:chOff x="762000" y="323850"/>
          <a:chExt cx="10658475" cy="14992350"/>
        </a:xfrm>
        <a:solidFill>
          <a:srgbClr val="FFFFFF"/>
        </a:solidFill>
      </xdr:grpSpPr>
      <xdr:grpSp>
        <xdr:nvGrpSpPr>
          <xdr:cNvPr id="2" name="Grupo 4"/>
          <xdr:cNvGrpSpPr>
            <a:grpSpLocks/>
          </xdr:cNvGrpSpPr>
        </xdr:nvGrpSpPr>
        <xdr:grpSpPr>
          <a:xfrm>
            <a:off x="762000" y="323850"/>
            <a:ext cx="10581201" cy="13174528"/>
            <a:chOff x="762000" y="323850"/>
            <a:chExt cx="10582275" cy="13173075"/>
          </a:xfrm>
          <a:solidFill>
            <a:srgbClr val="FFFFFF"/>
          </a:solidFill>
        </xdr:grpSpPr>
        <xdr:pic>
          <xdr:nvPicPr>
            <xdr:cNvPr id="3" name="Imagen 1"/>
            <xdr:cNvPicPr preferRelativeResize="1">
              <a:picLocks noChangeAspect="1"/>
            </xdr:cNvPicPr>
          </xdr:nvPicPr>
          <xdr:blipFill>
            <a:blip r:embed="rId1"/>
            <a:srcRect b="2142"/>
            <a:stretch>
              <a:fillRect/>
            </a:stretch>
          </xdr:blipFill>
          <xdr:spPr>
            <a:xfrm>
              <a:off x="762000" y="323850"/>
              <a:ext cx="10582275" cy="652396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Imagen 2"/>
            <xdr:cNvPicPr preferRelativeResize="1">
              <a:picLocks noChangeAspect="1"/>
            </xdr:cNvPicPr>
          </xdr:nvPicPr>
          <xdr:blipFill>
            <a:blip r:embed="rId2"/>
            <a:srcRect t="1525" b="2218"/>
            <a:stretch>
              <a:fillRect/>
            </a:stretch>
          </xdr:blipFill>
          <xdr:spPr>
            <a:xfrm>
              <a:off x="857240" y="6887335"/>
              <a:ext cx="10468516" cy="660959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Imagen 3"/>
          <xdr:cNvPicPr preferRelativeResize="1">
            <a:picLocks noChangeAspect="1"/>
          </xdr:cNvPicPr>
        </xdr:nvPicPr>
        <xdr:blipFill>
          <a:blip r:embed="rId3"/>
          <a:srcRect t="6060"/>
          <a:stretch>
            <a:fillRect/>
          </a:stretch>
        </xdr:blipFill>
        <xdr:spPr>
          <a:xfrm>
            <a:off x="839274" y="13543355"/>
            <a:ext cx="10581201" cy="17728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14</xdr:col>
      <xdr:colOff>609600</xdr:colOff>
      <xdr:row>73</xdr:row>
      <xdr:rowOff>38100</xdr:rowOff>
    </xdr:to>
    <xdr:grpSp>
      <xdr:nvGrpSpPr>
        <xdr:cNvPr id="1" name="Grupo 3"/>
        <xdr:cNvGrpSpPr>
          <a:grpSpLocks/>
        </xdr:cNvGrpSpPr>
      </xdr:nvGrpSpPr>
      <xdr:grpSpPr>
        <a:xfrm>
          <a:off x="762000" y="323850"/>
          <a:ext cx="10515600" cy="11534775"/>
          <a:chOff x="762000" y="323850"/>
          <a:chExt cx="10515600" cy="11534775"/>
        </a:xfrm>
        <a:solidFill>
          <a:srgbClr val="FFFFFF"/>
        </a:solidFill>
      </xdr:grpSpPr>
      <xdr:pic>
        <xdr:nvPicPr>
          <xdr:cNvPr id="2" name="Imagen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0" y="323850"/>
            <a:ext cx="10505084" cy="694393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2"/>
          <xdr:cNvPicPr preferRelativeResize="1">
            <a:picLocks noChangeAspect="1"/>
          </xdr:cNvPicPr>
        </xdr:nvPicPr>
        <xdr:blipFill>
          <a:blip r:embed="rId2"/>
          <a:srcRect t="2343"/>
          <a:stretch>
            <a:fillRect/>
          </a:stretch>
        </xdr:blipFill>
        <xdr:spPr>
          <a:xfrm>
            <a:off x="809320" y="7094763"/>
            <a:ext cx="10468280" cy="47638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8"/>
  <sheetViews>
    <sheetView zoomScale="90" zoomScaleNormal="90" zoomScalePageLayoutView="0" workbookViewId="0" topLeftCell="A1">
      <selection activeCell="C8" sqref="C8:C14"/>
    </sheetView>
  </sheetViews>
  <sheetFormatPr defaultColWidth="11.00390625" defaultRowHeight="12.75"/>
  <cols>
    <col min="1" max="1" width="16.8515625" style="1" customWidth="1"/>
    <col min="2" max="2" width="59.421875" style="1" customWidth="1"/>
    <col min="3" max="3" width="17.00390625" style="1" customWidth="1"/>
    <col min="4" max="4" width="13.8515625" style="1" customWidth="1"/>
    <col min="5" max="5" width="11.00390625" style="1" customWidth="1"/>
    <col min="6" max="6" width="13.421875" style="1" customWidth="1"/>
    <col min="7" max="16384" width="11.00390625" style="1" customWidth="1"/>
  </cols>
  <sheetData>
    <row r="1" spans="3:166" ht="81" customHeight="1">
      <c r="C1" s="32"/>
      <c r="D1" s="32"/>
      <c r="E1" s="3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</row>
    <row r="2" spans="2:166" s="17" customFormat="1" ht="21">
      <c r="B2" s="33" t="s">
        <v>23</v>
      </c>
      <c r="C2" s="62" t="s">
        <v>24</v>
      </c>
      <c r="D2" s="66"/>
      <c r="E2" s="6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</row>
    <row r="3" spans="2:166" s="17" customFormat="1" ht="21">
      <c r="B3" s="33" t="s">
        <v>53</v>
      </c>
      <c r="C3" s="63"/>
      <c r="D3" s="64"/>
      <c r="E3" s="65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</row>
    <row r="4" spans="2:166" s="17" customFormat="1" ht="21">
      <c r="B4" s="33" t="s">
        <v>39</v>
      </c>
      <c r="C4" s="38"/>
      <c r="D4" s="39"/>
      <c r="E4" s="40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</row>
    <row r="5" spans="2:166" s="17" customFormat="1" ht="20.25">
      <c r="B5" s="31" t="s">
        <v>40</v>
      </c>
      <c r="C5" s="38"/>
      <c r="D5" s="39"/>
      <c r="E5" s="40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</row>
    <row r="6" spans="3:4" s="2" customFormat="1" ht="18">
      <c r="C6" s="2" t="s">
        <v>15</v>
      </c>
      <c r="D6" s="2" t="s">
        <v>15</v>
      </c>
    </row>
    <row r="7" spans="1:4" s="3" customFormat="1" ht="18">
      <c r="A7" s="3" t="s">
        <v>41</v>
      </c>
      <c r="B7" s="3" t="s">
        <v>42</v>
      </c>
      <c r="C7" s="3" t="s">
        <v>22</v>
      </c>
      <c r="D7" s="3" t="s">
        <v>22</v>
      </c>
    </row>
    <row r="8" spans="1:2" ht="38.25">
      <c r="A8" s="9">
        <v>10</v>
      </c>
      <c r="B8" s="7" t="s">
        <v>2</v>
      </c>
    </row>
    <row r="9" spans="1:2" ht="38.25">
      <c r="A9" s="9">
        <v>20</v>
      </c>
      <c r="B9" s="7" t="s">
        <v>3</v>
      </c>
    </row>
    <row r="10" spans="1:2" ht="38.25">
      <c r="A10" s="9">
        <v>15</v>
      </c>
      <c r="B10" s="7" t="s">
        <v>4</v>
      </c>
    </row>
    <row r="11" spans="1:2" ht="38.25">
      <c r="A11" s="9">
        <v>20</v>
      </c>
      <c r="B11" s="7" t="s">
        <v>5</v>
      </c>
    </row>
    <row r="12" spans="1:2" ht="38.25">
      <c r="A12" s="9">
        <v>15</v>
      </c>
      <c r="B12" s="7" t="s">
        <v>6</v>
      </c>
    </row>
    <row r="13" spans="1:2" ht="38.25">
      <c r="A13" s="9">
        <v>5</v>
      </c>
      <c r="B13" s="7" t="s">
        <v>7</v>
      </c>
    </row>
    <row r="14" spans="1:2" ht="39" thickBot="1">
      <c r="A14" s="9">
        <v>15</v>
      </c>
      <c r="B14" s="7" t="s">
        <v>8</v>
      </c>
    </row>
    <row r="15" spans="1:4" ht="16.5" thickBot="1" thickTop="1">
      <c r="A15" s="10">
        <v>100</v>
      </c>
      <c r="B15" s="8" t="s">
        <v>16</v>
      </c>
      <c r="C15" s="6">
        <f>+C8*0.1+C9*0.2+C10*0.15+C11*0.2+C12*0.15+C13*0.05+C14*0.15</f>
        <v>0</v>
      </c>
      <c r="D15" s="6">
        <f>+D8*0.1+D9*0.2+D10*0.15+D11*0.2+D12*0.15+D13*0.05+D14*0.15</f>
        <v>0</v>
      </c>
    </row>
    <row r="16" spans="2:3" s="3" customFormat="1" ht="19.5" thickBot="1" thickTop="1">
      <c r="B16" s="3" t="s">
        <v>14</v>
      </c>
      <c r="C16" s="6">
        <f>IF(D15=0,C15,AVERAGE(C15:D15))</f>
        <v>0</v>
      </c>
    </row>
    <row r="17" ht="16.5" thickTop="1">
      <c r="B17" s="5"/>
    </row>
    <row r="18" ht="18">
      <c r="B18" s="2" t="s">
        <v>17</v>
      </c>
    </row>
  </sheetData>
  <sheetProtection selectLockedCells="1" selectUnlockedCells="1"/>
  <mergeCells count="3">
    <mergeCell ref="C4:E4"/>
    <mergeCell ref="C5:E5"/>
    <mergeCell ref="C3:E3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28"/>
  <sheetViews>
    <sheetView zoomScalePageLayoutView="0" workbookViewId="0" topLeftCell="A20">
      <selection activeCell="C17" sqref="C17:C22"/>
    </sheetView>
  </sheetViews>
  <sheetFormatPr defaultColWidth="11.00390625" defaultRowHeight="12.75"/>
  <cols>
    <col min="1" max="1" width="15.28125" style="1" bestFit="1" customWidth="1"/>
    <col min="2" max="2" width="59.421875" style="1" customWidth="1"/>
    <col min="3" max="3" width="22.140625" style="1" bestFit="1" customWidth="1"/>
    <col min="4" max="4" width="17.421875" style="1" bestFit="1" customWidth="1"/>
    <col min="5" max="5" width="14.7109375" style="1" customWidth="1"/>
    <col min="6" max="6" width="16.00390625" style="12" bestFit="1" customWidth="1"/>
    <col min="7" max="166" width="11.00390625" style="12" customWidth="1"/>
    <col min="167" max="16384" width="11.00390625" style="1" customWidth="1"/>
  </cols>
  <sheetData>
    <row r="1" spans="3:5" ht="81" customHeight="1">
      <c r="C1" s="32"/>
      <c r="E1" s="32"/>
    </row>
    <row r="2" spans="2:166" s="17" customFormat="1" ht="21">
      <c r="B2" s="33" t="s">
        <v>23</v>
      </c>
      <c r="C2" s="35" t="s">
        <v>24</v>
      </c>
      <c r="D2" s="37" t="s">
        <v>36</v>
      </c>
      <c r="E2" s="34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</row>
    <row r="3" spans="2:166" s="17" customFormat="1" ht="21">
      <c r="B3" s="33" t="s">
        <v>37</v>
      </c>
      <c r="C3" s="38">
        <f>'Excel-Tutores'!C3:E3</f>
        <v>0</v>
      </c>
      <c r="D3" s="39"/>
      <c r="E3" s="40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</row>
    <row r="4" spans="2:166" s="17" customFormat="1" ht="21">
      <c r="B4" s="33" t="s">
        <v>44</v>
      </c>
      <c r="C4" s="38"/>
      <c r="D4" s="39"/>
      <c r="E4" s="40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</row>
    <row r="5" spans="2:166" s="17" customFormat="1" ht="75.75" customHeight="1">
      <c r="B5" s="56" t="s">
        <v>45</v>
      </c>
      <c r="C5" s="38"/>
      <c r="D5" s="39"/>
      <c r="E5" s="40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</row>
    <row r="6" spans="3:166" s="2" customFormat="1" ht="34.5" customHeight="1">
      <c r="C6" s="36" t="s">
        <v>0</v>
      </c>
      <c r="D6" s="47"/>
      <c r="E6" s="47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</row>
    <row r="7" spans="1:166" s="27" customFormat="1" ht="40.5" customHeight="1">
      <c r="A7" s="27" t="s">
        <v>25</v>
      </c>
      <c r="B7" s="27" t="s">
        <v>27</v>
      </c>
      <c r="C7" s="27" t="s">
        <v>22</v>
      </c>
      <c r="D7" s="51" t="s">
        <v>43</v>
      </c>
      <c r="E7" s="51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</row>
    <row r="8" spans="1:5" ht="38.25">
      <c r="A8" s="9">
        <v>10</v>
      </c>
      <c r="B8" s="7" t="s">
        <v>2</v>
      </c>
      <c r="C8" s="25"/>
      <c r="D8" s="48"/>
      <c r="E8" s="48"/>
    </row>
    <row r="9" spans="1:5" ht="38.25">
      <c r="A9" s="9">
        <v>20</v>
      </c>
      <c r="B9" s="7" t="s">
        <v>20</v>
      </c>
      <c r="C9" s="25"/>
      <c r="D9" s="49"/>
      <c r="E9" s="49"/>
    </row>
    <row r="10" spans="1:5" ht="52.5" customHeight="1">
      <c r="A10" s="9">
        <v>15</v>
      </c>
      <c r="B10" s="7" t="s">
        <v>4</v>
      </c>
      <c r="C10" s="25"/>
      <c r="D10" s="49"/>
      <c r="E10" s="49"/>
    </row>
    <row r="11" spans="1:5" ht="38.25">
      <c r="A11" s="9">
        <v>20</v>
      </c>
      <c r="B11" s="7" t="s">
        <v>19</v>
      </c>
      <c r="C11" s="25"/>
      <c r="D11" s="49"/>
      <c r="E11" s="49"/>
    </row>
    <row r="12" spans="1:5" ht="38.25">
      <c r="A12" s="9">
        <v>15</v>
      </c>
      <c r="B12" s="7" t="s">
        <v>6</v>
      </c>
      <c r="C12" s="25"/>
      <c r="D12" s="49"/>
      <c r="E12" s="49"/>
    </row>
    <row r="13" spans="1:5" ht="38.25">
      <c r="A13" s="9">
        <v>5</v>
      </c>
      <c r="B13" s="7" t="s">
        <v>7</v>
      </c>
      <c r="C13" s="25"/>
      <c r="D13" s="49"/>
      <c r="E13" s="49"/>
    </row>
    <row r="14" spans="1:5" ht="39" thickBot="1">
      <c r="A14" s="9">
        <v>15</v>
      </c>
      <c r="B14" s="7" t="s">
        <v>8</v>
      </c>
      <c r="C14" s="25"/>
      <c r="D14" s="49"/>
      <c r="E14" s="49"/>
    </row>
    <row r="15" spans="1:166" s="4" customFormat="1" ht="16.5" thickBot="1" thickTop="1">
      <c r="A15" s="10">
        <f>SUM(A8:A14)</f>
        <v>100</v>
      </c>
      <c r="B15" s="8" t="s">
        <v>30</v>
      </c>
      <c r="C15" s="26">
        <f>+C8*0.1+C9*0.2+C10*0.15+C11*0.2+C12*0.15+C13*0.05+C14*0.15</f>
        <v>0</v>
      </c>
      <c r="D15" s="50"/>
      <c r="E15" s="50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</row>
    <row r="16" spans="1:166" s="3" customFormat="1" ht="45" customHeight="1" thickTop="1">
      <c r="A16" s="3" t="s">
        <v>25</v>
      </c>
      <c r="B16" s="3" t="s">
        <v>28</v>
      </c>
      <c r="C16" s="27" t="s">
        <v>22</v>
      </c>
      <c r="D16" s="51" t="s">
        <v>43</v>
      </c>
      <c r="E16" s="51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</row>
    <row r="17" spans="1:5" ht="38.25">
      <c r="A17" s="9">
        <v>10</v>
      </c>
      <c r="B17" s="7" t="s">
        <v>9</v>
      </c>
      <c r="C17" s="25"/>
      <c r="D17" s="53"/>
      <c r="E17" s="53"/>
    </row>
    <row r="18" spans="1:5" ht="41.25">
      <c r="A18" s="9">
        <v>25</v>
      </c>
      <c r="B18" s="11" t="s">
        <v>10</v>
      </c>
      <c r="C18" s="25"/>
      <c r="D18" s="54"/>
      <c r="E18" s="54"/>
    </row>
    <row r="19" spans="1:5" ht="38.25">
      <c r="A19" s="9">
        <v>15</v>
      </c>
      <c r="B19" s="7" t="s">
        <v>11</v>
      </c>
      <c r="C19" s="25"/>
      <c r="D19" s="54"/>
      <c r="E19" s="54"/>
    </row>
    <row r="20" spans="1:5" ht="38.25">
      <c r="A20" s="9">
        <v>15</v>
      </c>
      <c r="B20" s="7" t="s">
        <v>12</v>
      </c>
      <c r="C20" s="25"/>
      <c r="D20" s="54"/>
      <c r="E20" s="54"/>
    </row>
    <row r="21" spans="1:5" ht="38.25">
      <c r="A21" s="9">
        <v>10</v>
      </c>
      <c r="B21" s="7" t="s">
        <v>13</v>
      </c>
      <c r="C21" s="25"/>
      <c r="D21" s="54"/>
      <c r="E21" s="54"/>
    </row>
    <row r="22" spans="1:5" ht="39" thickBot="1">
      <c r="A22" s="9">
        <v>25</v>
      </c>
      <c r="B22" s="7" t="s">
        <v>18</v>
      </c>
      <c r="C22" s="25"/>
      <c r="D22" s="54"/>
      <c r="E22" s="54"/>
    </row>
    <row r="23" spans="1:6" ht="16.5" thickBot="1" thickTop="1">
      <c r="A23" s="10">
        <f>SUM(A17:A22)</f>
        <v>100</v>
      </c>
      <c r="B23" s="8" t="s">
        <v>29</v>
      </c>
      <c r="C23" s="28">
        <f>+C17*0.1+C18*0.25+C19*0.15+C20*0.15+C21*0.1+C22*0.25</f>
        <v>0</v>
      </c>
      <c r="D23" s="55"/>
      <c r="E23" s="55"/>
      <c r="F23" s="16"/>
    </row>
    <row r="24" spans="1:166" s="3" customFormat="1" ht="19.5" thickBot="1" thickTop="1">
      <c r="A24" s="43" t="s">
        <v>26</v>
      </c>
      <c r="B24" s="43"/>
      <c r="C24" s="27"/>
      <c r="D24" s="27"/>
      <c r="E24" s="27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</row>
    <row r="25" spans="1:5" ht="17.25" thickBot="1" thickTop="1">
      <c r="A25" s="57" t="s">
        <v>46</v>
      </c>
      <c r="B25" s="58"/>
      <c r="C25" s="59">
        <f>C15*0.5+C23*0.4</f>
        <v>0</v>
      </c>
      <c r="D25" s="25"/>
      <c r="E25" s="25"/>
    </row>
    <row r="26" ht="13.5" thickTop="1"/>
    <row r="28" ht="18">
      <c r="B28" s="2"/>
    </row>
  </sheetData>
  <sheetProtection/>
  <mergeCells count="10">
    <mergeCell ref="D6:E6"/>
    <mergeCell ref="D8:E15"/>
    <mergeCell ref="D7:E7"/>
    <mergeCell ref="D16:E16"/>
    <mergeCell ref="D17:E23"/>
    <mergeCell ref="C3:E3"/>
    <mergeCell ref="C5:E5"/>
    <mergeCell ref="A24:B24"/>
    <mergeCell ref="A25:B25"/>
    <mergeCell ref="C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28"/>
  <sheetViews>
    <sheetView zoomScalePageLayoutView="0" workbookViewId="0" topLeftCell="A17">
      <selection activeCell="C17" sqref="C17:C22"/>
    </sheetView>
  </sheetViews>
  <sheetFormatPr defaultColWidth="11.00390625" defaultRowHeight="12.75"/>
  <cols>
    <col min="1" max="1" width="15.28125" style="1" bestFit="1" customWidth="1"/>
    <col min="2" max="2" width="59.421875" style="1" customWidth="1"/>
    <col min="3" max="3" width="22.140625" style="1" bestFit="1" customWidth="1"/>
    <col min="4" max="4" width="17.421875" style="1" bestFit="1" customWidth="1"/>
    <col min="5" max="5" width="14.7109375" style="1" customWidth="1"/>
    <col min="6" max="6" width="16.00390625" style="12" bestFit="1" customWidth="1"/>
    <col min="7" max="166" width="11.00390625" style="12" customWidth="1"/>
    <col min="167" max="16384" width="11.00390625" style="1" customWidth="1"/>
  </cols>
  <sheetData>
    <row r="1" spans="3:5" ht="81" customHeight="1">
      <c r="C1" s="32"/>
      <c r="E1" s="32"/>
    </row>
    <row r="2" spans="2:166" s="17" customFormat="1" ht="21">
      <c r="B2" s="33" t="s">
        <v>23</v>
      </c>
      <c r="C2" s="35" t="s">
        <v>24</v>
      </c>
      <c r="D2" s="37" t="s">
        <v>36</v>
      </c>
      <c r="E2" s="34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</row>
    <row r="3" spans="2:166" s="17" customFormat="1" ht="21">
      <c r="B3" s="33" t="s">
        <v>37</v>
      </c>
      <c r="C3" s="38">
        <f>'Excel-Tutores'!C3:E3</f>
        <v>0</v>
      </c>
      <c r="D3" s="39"/>
      <c r="E3" s="40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</row>
    <row r="4" spans="2:166" s="17" customFormat="1" ht="21">
      <c r="B4" s="33" t="s">
        <v>48</v>
      </c>
      <c r="C4" s="38" t="s">
        <v>54</v>
      </c>
      <c r="D4" s="39"/>
      <c r="E4" s="40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</row>
    <row r="5" spans="2:166" s="17" customFormat="1" ht="75.75" customHeight="1">
      <c r="B5" s="56" t="s">
        <v>47</v>
      </c>
      <c r="C5" s="38"/>
      <c r="D5" s="39"/>
      <c r="E5" s="40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</row>
    <row r="6" spans="3:166" s="2" customFormat="1" ht="34.5" customHeight="1">
      <c r="C6" s="36" t="s">
        <v>21</v>
      </c>
      <c r="D6" s="47"/>
      <c r="E6" s="47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</row>
    <row r="7" spans="1:166" s="27" customFormat="1" ht="40.5" customHeight="1">
      <c r="A7" s="27" t="s">
        <v>25</v>
      </c>
      <c r="B7" s="27" t="s">
        <v>27</v>
      </c>
      <c r="C7" s="27" t="s">
        <v>22</v>
      </c>
      <c r="D7" s="51" t="s">
        <v>43</v>
      </c>
      <c r="E7" s="51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</row>
    <row r="8" spans="1:5" ht="38.25">
      <c r="A8" s="9">
        <v>10</v>
      </c>
      <c r="B8" s="7" t="s">
        <v>2</v>
      </c>
      <c r="C8" s="25"/>
      <c r="D8" s="48"/>
      <c r="E8" s="48"/>
    </row>
    <row r="9" spans="1:5" ht="38.25">
      <c r="A9" s="9">
        <v>20</v>
      </c>
      <c r="B9" s="7" t="s">
        <v>20</v>
      </c>
      <c r="C9" s="25"/>
      <c r="D9" s="49"/>
      <c r="E9" s="49"/>
    </row>
    <row r="10" spans="1:5" ht="52.5" customHeight="1">
      <c r="A10" s="9">
        <v>15</v>
      </c>
      <c r="B10" s="7" t="s">
        <v>4</v>
      </c>
      <c r="C10" s="25"/>
      <c r="D10" s="49"/>
      <c r="E10" s="49"/>
    </row>
    <row r="11" spans="1:5" ht="38.25">
      <c r="A11" s="9">
        <v>20</v>
      </c>
      <c r="B11" s="7" t="s">
        <v>19</v>
      </c>
      <c r="C11" s="25"/>
      <c r="D11" s="49"/>
      <c r="E11" s="49"/>
    </row>
    <row r="12" spans="1:5" ht="38.25">
      <c r="A12" s="9">
        <v>15</v>
      </c>
      <c r="B12" s="7" t="s">
        <v>6</v>
      </c>
      <c r="C12" s="25"/>
      <c r="D12" s="49"/>
      <c r="E12" s="49"/>
    </row>
    <row r="13" spans="1:5" ht="38.25">
      <c r="A13" s="9">
        <v>5</v>
      </c>
      <c r="B13" s="7" t="s">
        <v>7</v>
      </c>
      <c r="C13" s="25"/>
      <c r="D13" s="49"/>
      <c r="E13" s="49"/>
    </row>
    <row r="14" spans="1:5" ht="39" thickBot="1">
      <c r="A14" s="9">
        <v>15</v>
      </c>
      <c r="B14" s="7" t="s">
        <v>8</v>
      </c>
      <c r="C14" s="25"/>
      <c r="D14" s="49"/>
      <c r="E14" s="49"/>
    </row>
    <row r="15" spans="1:166" s="4" customFormat="1" ht="16.5" thickBot="1" thickTop="1">
      <c r="A15" s="10">
        <f>SUM(A8:A14)</f>
        <v>100</v>
      </c>
      <c r="B15" s="8" t="s">
        <v>30</v>
      </c>
      <c r="C15" s="26">
        <f>+C8*0.1+C9*0.2+C10*0.15+C11*0.2+C12*0.15+C13*0.05+C14*0.15</f>
        <v>0</v>
      </c>
      <c r="D15" s="50"/>
      <c r="E15" s="50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</row>
    <row r="16" spans="1:166" s="3" customFormat="1" ht="45" customHeight="1" thickTop="1">
      <c r="A16" s="3" t="s">
        <v>25</v>
      </c>
      <c r="B16" s="3" t="s">
        <v>28</v>
      </c>
      <c r="C16" s="27" t="s">
        <v>22</v>
      </c>
      <c r="D16" s="51" t="s">
        <v>43</v>
      </c>
      <c r="E16" s="51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</row>
    <row r="17" spans="1:5" ht="38.25">
      <c r="A17" s="9">
        <v>10</v>
      </c>
      <c r="B17" s="7" t="s">
        <v>9</v>
      </c>
      <c r="C17" s="25"/>
      <c r="D17" s="53"/>
      <c r="E17" s="53"/>
    </row>
    <row r="18" spans="1:5" ht="41.25">
      <c r="A18" s="9">
        <v>25</v>
      </c>
      <c r="B18" s="11" t="s">
        <v>10</v>
      </c>
      <c r="C18" s="25"/>
      <c r="D18" s="54"/>
      <c r="E18" s="54"/>
    </row>
    <row r="19" spans="1:5" ht="38.25">
      <c r="A19" s="9">
        <v>15</v>
      </c>
      <c r="B19" s="7" t="s">
        <v>11</v>
      </c>
      <c r="C19" s="25"/>
      <c r="D19" s="54"/>
      <c r="E19" s="54"/>
    </row>
    <row r="20" spans="1:5" ht="38.25">
      <c r="A20" s="9">
        <v>15</v>
      </c>
      <c r="B20" s="7" t="s">
        <v>12</v>
      </c>
      <c r="C20" s="25"/>
      <c r="D20" s="54"/>
      <c r="E20" s="54"/>
    </row>
    <row r="21" spans="1:5" ht="38.25">
      <c r="A21" s="9">
        <v>10</v>
      </c>
      <c r="B21" s="7" t="s">
        <v>13</v>
      </c>
      <c r="C21" s="25"/>
      <c r="D21" s="54"/>
      <c r="E21" s="54"/>
    </row>
    <row r="22" spans="1:5" ht="39" thickBot="1">
      <c r="A22" s="9">
        <v>25</v>
      </c>
      <c r="B22" s="7" t="s">
        <v>18</v>
      </c>
      <c r="C22" s="25"/>
      <c r="D22" s="54"/>
      <c r="E22" s="54"/>
    </row>
    <row r="23" spans="1:6" ht="16.5" thickBot="1" thickTop="1">
      <c r="A23" s="10">
        <f>SUM(A17:A22)</f>
        <v>100</v>
      </c>
      <c r="B23" s="8" t="s">
        <v>29</v>
      </c>
      <c r="C23" s="28">
        <f>+C17*0.1+C18*0.25+C19*0.15+C20*0.15+C21*0.1+C22*0.25</f>
        <v>0</v>
      </c>
      <c r="D23" s="55"/>
      <c r="E23" s="55"/>
      <c r="F23" s="16"/>
    </row>
    <row r="24" spans="1:166" s="3" customFormat="1" ht="19.5" thickBot="1" thickTop="1">
      <c r="A24" s="43" t="s">
        <v>26</v>
      </c>
      <c r="B24" s="43"/>
      <c r="C24" s="27"/>
      <c r="D24" s="27"/>
      <c r="E24" s="27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</row>
    <row r="25" spans="1:5" ht="17.25" thickBot="1" thickTop="1">
      <c r="A25" s="57" t="s">
        <v>49</v>
      </c>
      <c r="B25" s="58"/>
      <c r="C25" s="59">
        <f>C15*0.5+C23*0.4</f>
        <v>0</v>
      </c>
      <c r="D25" s="25"/>
      <c r="E25" s="25"/>
    </row>
    <row r="26" ht="13.5" thickTop="1"/>
    <row r="28" ht="18">
      <c r="B28" s="2"/>
    </row>
  </sheetData>
  <sheetProtection/>
  <mergeCells count="10">
    <mergeCell ref="D16:E16"/>
    <mergeCell ref="D17:E23"/>
    <mergeCell ref="A24:B24"/>
    <mergeCell ref="A25:B25"/>
    <mergeCell ref="C3:E3"/>
    <mergeCell ref="C4:E4"/>
    <mergeCell ref="C5:E5"/>
    <mergeCell ref="D6:E6"/>
    <mergeCell ref="D7:E7"/>
    <mergeCell ref="D8:E1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8"/>
  <sheetViews>
    <sheetView zoomScalePageLayoutView="0" workbookViewId="0" topLeftCell="A18">
      <selection activeCell="C17" sqref="C17:C22"/>
    </sheetView>
  </sheetViews>
  <sheetFormatPr defaultColWidth="11.00390625" defaultRowHeight="12.75"/>
  <cols>
    <col min="1" max="1" width="15.28125" style="1" bestFit="1" customWidth="1"/>
    <col min="2" max="2" width="59.421875" style="1" customWidth="1"/>
    <col min="3" max="3" width="22.140625" style="1" bestFit="1" customWidth="1"/>
    <col min="4" max="4" width="17.421875" style="1" bestFit="1" customWidth="1"/>
    <col min="5" max="5" width="14.7109375" style="1" customWidth="1"/>
    <col min="6" max="6" width="16.00390625" style="12" bestFit="1" customWidth="1"/>
    <col min="7" max="166" width="11.00390625" style="12" customWidth="1"/>
    <col min="167" max="16384" width="11.00390625" style="1" customWidth="1"/>
  </cols>
  <sheetData>
    <row r="1" spans="3:5" ht="81" customHeight="1">
      <c r="C1" s="32"/>
      <c r="E1" s="32"/>
    </row>
    <row r="2" spans="2:166" s="17" customFormat="1" ht="21">
      <c r="B2" s="33" t="s">
        <v>23</v>
      </c>
      <c r="C2" s="35" t="s">
        <v>24</v>
      </c>
      <c r="D2" s="37" t="s">
        <v>36</v>
      </c>
      <c r="E2" s="34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</row>
    <row r="3" spans="2:166" s="17" customFormat="1" ht="21">
      <c r="B3" s="33" t="s">
        <v>37</v>
      </c>
      <c r="C3" s="38">
        <f>'Excel-Tutores'!C3:E3</f>
        <v>0</v>
      </c>
      <c r="D3" s="39"/>
      <c r="E3" s="40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</row>
    <row r="4" spans="2:166" s="17" customFormat="1" ht="21">
      <c r="B4" s="33" t="s">
        <v>50</v>
      </c>
      <c r="C4" s="38"/>
      <c r="D4" s="39"/>
      <c r="E4" s="40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</row>
    <row r="5" spans="2:166" s="17" customFormat="1" ht="75.75" customHeight="1">
      <c r="B5" s="60" t="s">
        <v>51</v>
      </c>
      <c r="C5" s="38"/>
      <c r="D5" s="39"/>
      <c r="E5" s="40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</row>
    <row r="6" spans="3:166" s="2" customFormat="1" ht="34.5" customHeight="1">
      <c r="C6" s="61" t="s">
        <v>21</v>
      </c>
      <c r="D6" s="47"/>
      <c r="E6" s="47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</row>
    <row r="7" spans="1:166" s="27" customFormat="1" ht="40.5" customHeight="1">
      <c r="A7" s="27" t="s">
        <v>25</v>
      </c>
      <c r="B7" s="27" t="s">
        <v>27</v>
      </c>
      <c r="C7" s="27" t="s">
        <v>22</v>
      </c>
      <c r="D7" s="51" t="s">
        <v>43</v>
      </c>
      <c r="E7" s="51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</row>
    <row r="8" spans="1:5" ht="38.25">
      <c r="A8" s="9">
        <v>10</v>
      </c>
      <c r="B8" s="7" t="s">
        <v>2</v>
      </c>
      <c r="C8" s="25"/>
      <c r="D8" s="48"/>
      <c r="E8" s="48"/>
    </row>
    <row r="9" spans="1:5" ht="38.25">
      <c r="A9" s="9">
        <v>20</v>
      </c>
      <c r="B9" s="7" t="s">
        <v>20</v>
      </c>
      <c r="C9" s="25"/>
      <c r="D9" s="49"/>
      <c r="E9" s="49"/>
    </row>
    <row r="10" spans="1:5" ht="52.5" customHeight="1">
      <c r="A10" s="9">
        <v>15</v>
      </c>
      <c r="B10" s="7" t="s">
        <v>4</v>
      </c>
      <c r="C10" s="25"/>
      <c r="D10" s="49"/>
      <c r="E10" s="49"/>
    </row>
    <row r="11" spans="1:5" ht="38.25">
      <c r="A11" s="9">
        <v>20</v>
      </c>
      <c r="B11" s="7" t="s">
        <v>19</v>
      </c>
      <c r="C11" s="25"/>
      <c r="D11" s="49"/>
      <c r="E11" s="49"/>
    </row>
    <row r="12" spans="1:5" ht="38.25">
      <c r="A12" s="9">
        <v>15</v>
      </c>
      <c r="B12" s="7" t="s">
        <v>6</v>
      </c>
      <c r="C12" s="25"/>
      <c r="D12" s="49"/>
      <c r="E12" s="49"/>
    </row>
    <row r="13" spans="1:5" ht="38.25">
      <c r="A13" s="9">
        <v>5</v>
      </c>
      <c r="B13" s="7" t="s">
        <v>7</v>
      </c>
      <c r="C13" s="25"/>
      <c r="D13" s="49"/>
      <c r="E13" s="49"/>
    </row>
    <row r="14" spans="1:5" ht="39" thickBot="1">
      <c r="A14" s="9">
        <v>15</v>
      </c>
      <c r="B14" s="7" t="s">
        <v>8</v>
      </c>
      <c r="C14" s="25"/>
      <c r="D14" s="49"/>
      <c r="E14" s="49"/>
    </row>
    <row r="15" spans="1:166" s="4" customFormat="1" ht="16.5" thickBot="1" thickTop="1">
      <c r="A15" s="10">
        <f>SUM(A8:A14)</f>
        <v>100</v>
      </c>
      <c r="B15" s="8" t="s">
        <v>30</v>
      </c>
      <c r="C15" s="26">
        <f>+C8*0.1+C9*0.2+C10*0.15+C11*0.2+C12*0.15+C13*0.05+C14*0.15</f>
        <v>0</v>
      </c>
      <c r="D15" s="50"/>
      <c r="E15" s="50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</row>
    <row r="16" spans="1:166" s="27" customFormat="1" ht="45" customHeight="1" thickTop="1">
      <c r="A16" s="27" t="s">
        <v>25</v>
      </c>
      <c r="B16" s="27" t="s">
        <v>28</v>
      </c>
      <c r="C16" s="27" t="s">
        <v>22</v>
      </c>
      <c r="D16" s="51" t="s">
        <v>43</v>
      </c>
      <c r="E16" s="51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</row>
    <row r="17" spans="1:5" ht="38.25">
      <c r="A17" s="9">
        <v>10</v>
      </c>
      <c r="B17" s="7" t="s">
        <v>9</v>
      </c>
      <c r="C17" s="25"/>
      <c r="D17" s="53"/>
      <c r="E17" s="53"/>
    </row>
    <row r="18" spans="1:5" ht="41.25">
      <c r="A18" s="9">
        <v>25</v>
      </c>
      <c r="B18" s="11" t="s">
        <v>10</v>
      </c>
      <c r="C18" s="25"/>
      <c r="D18" s="54"/>
      <c r="E18" s="54"/>
    </row>
    <row r="19" spans="1:5" ht="38.25">
      <c r="A19" s="9">
        <v>15</v>
      </c>
      <c r="B19" s="7" t="s">
        <v>11</v>
      </c>
      <c r="C19" s="25"/>
      <c r="D19" s="54"/>
      <c r="E19" s="54"/>
    </row>
    <row r="20" spans="1:5" ht="38.25">
      <c r="A20" s="9">
        <v>15</v>
      </c>
      <c r="B20" s="7" t="s">
        <v>12</v>
      </c>
      <c r="C20" s="25"/>
      <c r="D20" s="54"/>
      <c r="E20" s="54"/>
    </row>
    <row r="21" spans="1:5" ht="38.25">
      <c r="A21" s="9">
        <v>10</v>
      </c>
      <c r="B21" s="7" t="s">
        <v>13</v>
      </c>
      <c r="C21" s="25"/>
      <c r="D21" s="54"/>
      <c r="E21" s="54"/>
    </row>
    <row r="22" spans="1:5" ht="39" thickBot="1">
      <c r="A22" s="9">
        <v>25</v>
      </c>
      <c r="B22" s="7" t="s">
        <v>18</v>
      </c>
      <c r="C22" s="25"/>
      <c r="D22" s="54"/>
      <c r="E22" s="54"/>
    </row>
    <row r="23" spans="1:6" ht="16.5" thickBot="1" thickTop="1">
      <c r="A23" s="10">
        <f>SUM(A17:A22)</f>
        <v>100</v>
      </c>
      <c r="B23" s="8" t="s">
        <v>29</v>
      </c>
      <c r="C23" s="28">
        <f>+C17*0.1+C18*0.25+C19*0.15+C20*0.15+C21*0.1+C22*0.25</f>
        <v>0</v>
      </c>
      <c r="D23" s="55"/>
      <c r="E23" s="55"/>
      <c r="F23" s="16"/>
    </row>
    <row r="24" spans="1:166" s="3" customFormat="1" ht="19.5" thickBot="1" thickTop="1">
      <c r="A24" s="43" t="s">
        <v>26</v>
      </c>
      <c r="B24" s="43"/>
      <c r="C24" s="27"/>
      <c r="D24" s="27"/>
      <c r="E24" s="27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</row>
    <row r="25" spans="1:5" ht="17.25" thickBot="1" thickTop="1">
      <c r="A25" s="57" t="s">
        <v>52</v>
      </c>
      <c r="B25" s="58"/>
      <c r="C25" s="59">
        <f>C15*0.5+C23*0.4</f>
        <v>0</v>
      </c>
      <c r="D25" s="25"/>
      <c r="E25" s="25"/>
    </row>
    <row r="26" ht="13.5" thickTop="1"/>
    <row r="28" ht="18">
      <c r="B28" s="2"/>
    </row>
  </sheetData>
  <sheetProtection/>
  <mergeCells count="10">
    <mergeCell ref="D16:E16"/>
    <mergeCell ref="D17:E23"/>
    <mergeCell ref="A24:B24"/>
    <mergeCell ref="A25:B25"/>
    <mergeCell ref="C3:E3"/>
    <mergeCell ref="C4:E4"/>
    <mergeCell ref="C5:E5"/>
    <mergeCell ref="D6:E6"/>
    <mergeCell ref="D7:E7"/>
    <mergeCell ref="D8:E1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3"/>
  <sheetViews>
    <sheetView tabSelected="1" zoomScale="60" zoomScaleNormal="60" zoomScalePageLayoutView="0" workbookViewId="0" topLeftCell="A1">
      <selection activeCell="C5" sqref="C5:E5"/>
    </sheetView>
  </sheetViews>
  <sheetFormatPr defaultColWidth="11.00390625" defaultRowHeight="12.75"/>
  <cols>
    <col min="1" max="1" width="15.28125" style="1" bestFit="1" customWidth="1"/>
    <col min="2" max="2" width="59.421875" style="1" customWidth="1"/>
    <col min="3" max="3" width="22.140625" style="1" bestFit="1" customWidth="1"/>
    <col min="4" max="4" width="17.421875" style="1" bestFit="1" customWidth="1"/>
    <col min="5" max="5" width="14.7109375" style="1" customWidth="1"/>
    <col min="6" max="6" width="16.00390625" style="12" bestFit="1" customWidth="1"/>
    <col min="7" max="166" width="11.00390625" style="12" customWidth="1"/>
    <col min="167" max="16384" width="11.00390625" style="1" customWidth="1"/>
  </cols>
  <sheetData>
    <row r="1" spans="1:5" ht="100.5" customHeight="1">
      <c r="A1" s="68" t="s">
        <v>55</v>
      </c>
      <c r="B1" s="68"/>
      <c r="C1" s="68"/>
      <c r="D1" s="68"/>
      <c r="E1" s="68"/>
    </row>
    <row r="2" spans="3:5" ht="81" customHeight="1">
      <c r="C2" s="32"/>
      <c r="E2" s="32"/>
    </row>
    <row r="3" spans="2:166" s="17" customFormat="1" ht="21">
      <c r="B3" s="33" t="s">
        <v>23</v>
      </c>
      <c r="C3" s="35" t="s">
        <v>24</v>
      </c>
      <c r="D3" s="37" t="s">
        <v>36</v>
      </c>
      <c r="E3" s="34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</row>
    <row r="4" spans="2:166" s="17" customFormat="1" ht="21">
      <c r="B4" s="33" t="s">
        <v>37</v>
      </c>
      <c r="C4" s="38">
        <f>IF('Excel-Tutores'!C3:E3="","",'Excel-Tutores'!C3:E3)</f>
      </c>
      <c r="D4" s="39"/>
      <c r="E4" s="40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</row>
    <row r="5" spans="2:166" s="17" customFormat="1" ht="20.25">
      <c r="B5" s="31" t="s">
        <v>38</v>
      </c>
      <c r="C5" s="38">
        <f>CONCATENATE('Excel-Tutores'!C4:E4,'Excel-Tutores'!C5:E5)</f>
      </c>
      <c r="D5" s="39"/>
      <c r="E5" s="40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</row>
    <row r="6" spans="3:166" s="2" customFormat="1" ht="34.5" customHeight="1">
      <c r="C6" s="36" t="s">
        <v>0</v>
      </c>
      <c r="D6" s="36" t="s">
        <v>21</v>
      </c>
      <c r="E6" s="36" t="s">
        <v>1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</row>
    <row r="7" spans="1:166" s="3" customFormat="1" ht="18">
      <c r="A7" s="3" t="s">
        <v>25</v>
      </c>
      <c r="B7" s="3" t="s">
        <v>27</v>
      </c>
      <c r="C7" s="3" t="s">
        <v>22</v>
      </c>
      <c r="D7" s="3" t="s">
        <v>22</v>
      </c>
      <c r="E7" s="3" t="s">
        <v>22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</row>
    <row r="8" spans="1:5" ht="38.25">
      <c r="A8" s="9">
        <v>10</v>
      </c>
      <c r="B8" s="7" t="s">
        <v>2</v>
      </c>
      <c r="C8" s="25">
        <f>'Calificación Presidente'!C8</f>
        <v>0</v>
      </c>
      <c r="D8" s="25">
        <f>'Calificación Secretario'!C8</f>
        <v>0</v>
      </c>
      <c r="E8" s="25">
        <f>'Calificación Vocal'!C8</f>
        <v>0</v>
      </c>
    </row>
    <row r="9" spans="1:5" ht="38.25">
      <c r="A9" s="9">
        <v>20</v>
      </c>
      <c r="B9" s="7" t="s">
        <v>20</v>
      </c>
      <c r="C9" s="25">
        <f>'Calificación Presidente'!C9</f>
        <v>0</v>
      </c>
      <c r="D9" s="25">
        <f>'Calificación Secretario'!C9</f>
        <v>0</v>
      </c>
      <c r="E9" s="25">
        <f>'Calificación Vocal'!C9</f>
        <v>0</v>
      </c>
    </row>
    <row r="10" spans="1:5" ht="52.5" customHeight="1">
      <c r="A10" s="9">
        <v>15</v>
      </c>
      <c r="B10" s="7" t="s">
        <v>4</v>
      </c>
      <c r="C10" s="25">
        <f>'Calificación Presidente'!C10</f>
        <v>0</v>
      </c>
      <c r="D10" s="25">
        <f>'Calificación Secretario'!C10</f>
        <v>0</v>
      </c>
      <c r="E10" s="25">
        <f>'Calificación Vocal'!C10</f>
        <v>0</v>
      </c>
    </row>
    <row r="11" spans="1:5" ht="38.25">
      <c r="A11" s="9">
        <v>20</v>
      </c>
      <c r="B11" s="7" t="s">
        <v>19</v>
      </c>
      <c r="C11" s="25">
        <f>'Calificación Presidente'!C11</f>
        <v>0</v>
      </c>
      <c r="D11" s="25">
        <f>'Calificación Secretario'!C11</f>
        <v>0</v>
      </c>
      <c r="E11" s="25">
        <f>'Calificación Vocal'!C11</f>
        <v>0</v>
      </c>
    </row>
    <row r="12" spans="1:5" ht="38.25">
      <c r="A12" s="9">
        <v>15</v>
      </c>
      <c r="B12" s="7" t="s">
        <v>6</v>
      </c>
      <c r="C12" s="25">
        <f>'Calificación Presidente'!C12</f>
        <v>0</v>
      </c>
      <c r="D12" s="25">
        <f>'Calificación Secretario'!C12</f>
        <v>0</v>
      </c>
      <c r="E12" s="25">
        <f>'Calificación Vocal'!C12</f>
        <v>0</v>
      </c>
    </row>
    <row r="13" spans="1:5" ht="38.25">
      <c r="A13" s="9">
        <v>5</v>
      </c>
      <c r="B13" s="7" t="s">
        <v>7</v>
      </c>
      <c r="C13" s="25">
        <f>'Calificación Presidente'!C13</f>
        <v>0</v>
      </c>
      <c r="D13" s="25">
        <f>'Calificación Secretario'!C13</f>
        <v>0</v>
      </c>
      <c r="E13" s="25">
        <f>'Calificación Vocal'!C13</f>
        <v>0</v>
      </c>
    </row>
    <row r="14" spans="1:5" ht="39" thickBot="1">
      <c r="A14" s="9">
        <v>15</v>
      </c>
      <c r="B14" s="7" t="s">
        <v>8</v>
      </c>
      <c r="C14" s="25">
        <f>'Calificación Presidente'!C14</f>
        <v>0</v>
      </c>
      <c r="D14" s="25">
        <f>'Calificación Secretario'!C14</f>
        <v>0</v>
      </c>
      <c r="E14" s="25">
        <f>'Calificación Vocal'!C14</f>
        <v>0</v>
      </c>
    </row>
    <row r="15" spans="1:166" s="4" customFormat="1" ht="16.5" thickBot="1" thickTop="1">
      <c r="A15" s="10">
        <f>SUM(A8:A14)</f>
        <v>100</v>
      </c>
      <c r="B15" s="8" t="s">
        <v>30</v>
      </c>
      <c r="C15" s="26">
        <f>+C8*0.1+C9*0.2+C10*0.15+C11*0.2+C12*0.15+C13*0.05+C14*0.15</f>
        <v>0</v>
      </c>
      <c r="D15" s="26">
        <f>+D8*0.1+D9*0.2+D10*0.15+D11*0.2+D12*0.15+D13*0.05+D14*0.15</f>
        <v>0</v>
      </c>
      <c r="E15" s="26">
        <f>+E8*0.1+E9*0.2+E10*0.15+E11*0.2+E12*0.15+E13*0.05+E14*0.15</f>
        <v>0</v>
      </c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</row>
    <row r="16" spans="1:166" s="3" customFormat="1" ht="18.75" thickTop="1">
      <c r="A16" s="3" t="s">
        <v>25</v>
      </c>
      <c r="B16" s="3" t="s">
        <v>28</v>
      </c>
      <c r="C16" s="27" t="s">
        <v>22</v>
      </c>
      <c r="D16" s="27" t="s">
        <v>22</v>
      </c>
      <c r="E16" s="27" t="s">
        <v>22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</row>
    <row r="17" spans="1:5" ht="38.25">
      <c r="A17" s="9">
        <v>10</v>
      </c>
      <c r="B17" s="7" t="s">
        <v>9</v>
      </c>
      <c r="C17" s="25">
        <f>'Calificación Presidente'!C17</f>
        <v>0</v>
      </c>
      <c r="D17" s="25">
        <f>'Calificación Secretario'!C17</f>
        <v>0</v>
      </c>
      <c r="E17" s="25">
        <f>'Calificación Vocal'!C17</f>
        <v>0</v>
      </c>
    </row>
    <row r="18" spans="1:5" ht="41.25">
      <c r="A18" s="9">
        <v>25</v>
      </c>
      <c r="B18" s="11" t="s">
        <v>10</v>
      </c>
      <c r="C18" s="25">
        <f>'Calificación Presidente'!C18</f>
        <v>0</v>
      </c>
      <c r="D18" s="25">
        <f>'Calificación Secretario'!C18</f>
        <v>0</v>
      </c>
      <c r="E18" s="25">
        <f>'Calificación Vocal'!C18</f>
        <v>0</v>
      </c>
    </row>
    <row r="19" spans="1:5" ht="38.25">
      <c r="A19" s="9">
        <v>15</v>
      </c>
      <c r="B19" s="7" t="s">
        <v>11</v>
      </c>
      <c r="C19" s="25">
        <f>'Calificación Presidente'!C19</f>
        <v>0</v>
      </c>
      <c r="D19" s="25">
        <f>'Calificación Secretario'!C19</f>
        <v>0</v>
      </c>
      <c r="E19" s="25">
        <f>'Calificación Vocal'!C19</f>
        <v>0</v>
      </c>
    </row>
    <row r="20" spans="1:5" ht="38.25">
      <c r="A20" s="9">
        <v>15</v>
      </c>
      <c r="B20" s="7" t="s">
        <v>12</v>
      </c>
      <c r="C20" s="25">
        <f>'Calificación Presidente'!C20</f>
        <v>0</v>
      </c>
      <c r="D20" s="25">
        <f>'Calificación Secretario'!C20</f>
        <v>0</v>
      </c>
      <c r="E20" s="25">
        <f>'Calificación Vocal'!C20</f>
        <v>0</v>
      </c>
    </row>
    <row r="21" spans="1:5" ht="38.25">
      <c r="A21" s="9">
        <v>10</v>
      </c>
      <c r="B21" s="7" t="s">
        <v>13</v>
      </c>
      <c r="C21" s="25">
        <f>'Calificación Presidente'!C21</f>
        <v>0</v>
      </c>
      <c r="D21" s="25">
        <f>'Calificación Secretario'!C21</f>
        <v>0</v>
      </c>
      <c r="E21" s="25">
        <f>'Calificación Vocal'!C21</f>
        <v>0</v>
      </c>
    </row>
    <row r="22" spans="1:5" ht="39" thickBot="1">
      <c r="A22" s="9">
        <v>25</v>
      </c>
      <c r="B22" s="7" t="s">
        <v>18</v>
      </c>
      <c r="C22" s="25">
        <f>'Calificación Presidente'!C22</f>
        <v>0</v>
      </c>
      <c r="D22" s="25">
        <f>'Calificación Secretario'!C22</f>
        <v>0</v>
      </c>
      <c r="E22" s="25">
        <f>'Calificación Vocal'!C22</f>
        <v>0</v>
      </c>
    </row>
    <row r="23" spans="1:6" ht="16.5" thickBot="1" thickTop="1">
      <c r="A23" s="10">
        <f>SUM(A17:A22)</f>
        <v>100</v>
      </c>
      <c r="B23" s="8" t="s">
        <v>29</v>
      </c>
      <c r="C23" s="28">
        <f>+C17*0.1+C18*0.25+C19*0.15+C20*0.15+C21*0.1+C22*0.25</f>
        <v>0</v>
      </c>
      <c r="D23" s="28">
        <f>+D17*0.1+D18*0.25+D19*0.15+D20*0.15+D21*0.1+D22*0.25</f>
        <v>0</v>
      </c>
      <c r="E23" s="28">
        <f>+E17*0.1+E18*0.25+E19*0.15+E20*0.15+E21*0.1+E22*0.25</f>
        <v>0</v>
      </c>
      <c r="F23" s="16"/>
    </row>
    <row r="24" spans="1:166" s="3" customFormat="1" ht="19.5" thickBot="1" thickTop="1">
      <c r="A24" s="43" t="s">
        <v>26</v>
      </c>
      <c r="B24" s="43"/>
      <c r="C24" s="27"/>
      <c r="D24" s="27"/>
      <c r="E24" s="27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</row>
    <row r="25" spans="1:5" ht="16.5" thickBot="1" thickTop="1">
      <c r="A25" s="41" t="s">
        <v>32</v>
      </c>
      <c r="B25" s="42"/>
      <c r="C25" s="29">
        <f>C15*0.5+C23*0.4</f>
        <v>0</v>
      </c>
      <c r="D25" s="29">
        <f>D15*0.5+D23*0.4</f>
        <v>0</v>
      </c>
      <c r="E25" s="29">
        <f>E15*0.5+E23*0.4</f>
        <v>0</v>
      </c>
    </row>
    <row r="26" spans="1:5" ht="16.5" thickBot="1" thickTop="1">
      <c r="A26" s="41" t="s">
        <v>31</v>
      </c>
      <c r="B26" s="42"/>
      <c r="C26" s="29">
        <f>+'Excel-Tutores'!C16</f>
        <v>0</v>
      </c>
      <c r="D26" s="25"/>
      <c r="E26" s="25"/>
    </row>
    <row r="27" ht="14.25" thickBot="1" thickTop="1"/>
    <row r="28" spans="1:166" s="3" customFormat="1" ht="22.5" thickBot="1" thickTop="1">
      <c r="A28" s="43" t="s">
        <v>35</v>
      </c>
      <c r="B28" s="44"/>
      <c r="C28" s="30">
        <f>C26*0.1+AVERAGE(C23:E23)*0.4+AVERAGE(C15:E15)*0.5</f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</row>
    <row r="29" spans="1:166" s="3" customFormat="1" ht="18.75" thickTop="1">
      <c r="A29" s="1"/>
      <c r="B29" s="1"/>
      <c r="C29" s="1"/>
      <c r="D29" s="1"/>
      <c r="E29" s="1"/>
      <c r="F29" s="12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</row>
    <row r="30" spans="3:166" s="2" customFormat="1" ht="18">
      <c r="C30" s="22" t="s">
        <v>0</v>
      </c>
      <c r="D30" s="22" t="s">
        <v>21</v>
      </c>
      <c r="E30" s="22" t="s">
        <v>1</v>
      </c>
      <c r="F30" s="23" t="s">
        <v>33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</row>
    <row r="31" spans="1:166" s="19" customFormat="1" ht="45.75" customHeight="1">
      <c r="A31" s="45" t="s">
        <v>34</v>
      </c>
      <c r="B31" s="46"/>
      <c r="C31" s="21">
        <f>C25+C26*0.1</f>
        <v>0</v>
      </c>
      <c r="D31" s="21">
        <f>D25+C26*0.1</f>
        <v>0</v>
      </c>
      <c r="E31" s="21">
        <f>E25+C26*0.1</f>
        <v>0</v>
      </c>
      <c r="F31" s="24">
        <f>AVERAGE(C31:E31)</f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</row>
    <row r="33" ht="18">
      <c r="B33" s="2"/>
    </row>
  </sheetData>
  <sheetProtection selectLockedCells="1" selectUnlockedCells="1"/>
  <mergeCells count="8">
    <mergeCell ref="A1:E1"/>
    <mergeCell ref="A25:B25"/>
    <mergeCell ref="A26:B26"/>
    <mergeCell ref="A28:B28"/>
    <mergeCell ref="A31:B31"/>
    <mergeCell ref="C4:E4"/>
    <mergeCell ref="C5:E5"/>
    <mergeCell ref="A24:B24"/>
  </mergeCells>
  <printOptions/>
  <pageMargins left="0.7875" right="0.7875" top="1.0527777777777778" bottom="1.0527777777777778" header="0.7875" footer="0.7875"/>
  <pageSetup firstPageNumber="1" useFirstPageNumber="1" fitToHeight="0" fitToWidth="1" horizontalDpi="300" verticalDpi="300" orientation="portrait" paperSize="9" scale="60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0" sqref="S7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9">
      <selection activeCell="T28" sqref="T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2021-07-28T09:39:46Z</cp:lastPrinted>
  <dcterms:created xsi:type="dcterms:W3CDTF">2021-07-27T10:28:23Z</dcterms:created>
  <dcterms:modified xsi:type="dcterms:W3CDTF">2021-07-28T12:29:57Z</dcterms:modified>
  <cp:category/>
  <cp:version/>
  <cp:contentType/>
  <cp:contentStatus/>
</cp:coreProperties>
</file>