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7" sheetId="1" r:id="rId1"/>
  </sheets>
  <definedNames>
    <definedName name="_xlnm.Print_Titles" localSheetId="0">'91010107'!$1:$3</definedName>
  </definedNames>
  <calcPr calcId="145621"/>
</workbook>
</file>

<file path=xl/calcChain.xml><?xml version="1.0" encoding="utf-8"?>
<calcChain xmlns="http://schemas.openxmlformats.org/spreadsheetml/2006/main">
  <c r="A22" i="1" l="1"/>
  <c r="A16" i="1"/>
  <c r="A10" i="1"/>
  <c r="A4" i="1"/>
  <c r="J27" i="1"/>
  <c r="J26" i="1"/>
  <c r="J25" i="1"/>
  <c r="J21" i="1"/>
  <c r="J15" i="1"/>
  <c r="J9" i="1"/>
  <c r="J24" i="1"/>
  <c r="G24" i="1"/>
  <c r="J23" i="1"/>
  <c r="G23" i="1"/>
  <c r="J20" i="1"/>
  <c r="G20" i="1"/>
  <c r="J19" i="1"/>
  <c r="G19" i="1"/>
  <c r="J18" i="1"/>
  <c r="G18" i="1"/>
  <c r="J17" i="1"/>
  <c r="G17" i="1"/>
  <c r="J14" i="1"/>
  <c r="G14" i="1"/>
  <c r="J13" i="1"/>
  <c r="G13" i="1"/>
  <c r="J12" i="1"/>
  <c r="G12" i="1"/>
  <c r="J11" i="1"/>
  <c r="G11" i="1"/>
  <c r="J8" i="1"/>
  <c r="G8" i="1"/>
  <c r="J7" i="1"/>
  <c r="G7" i="1"/>
  <c r="J6" i="1"/>
  <c r="G6" i="1"/>
  <c r="J5" i="1"/>
  <c r="G5" i="1"/>
</calcChain>
</file>

<file path=xl/sharedStrings.xml><?xml version="1.0" encoding="utf-8"?>
<sst xmlns="http://schemas.openxmlformats.org/spreadsheetml/2006/main" count="51" uniqueCount="43">
  <si>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</si>
  <si>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</si>
  <si>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</si>
  <si>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</si>
  <si>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</si>
  <si>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</si>
  <si>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</si>
  <si>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</si>
  <si>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</si>
  <si>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</si>
  <si>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>سرکارگر</t>
  </si>
  <si>
    <t>نفر-ساعت</t>
  </si>
  <si>
    <t xml:space="preserve">کارگر ساده </t>
  </si>
  <si>
    <t>بنای سفت کار درجه یک</t>
  </si>
  <si>
    <t>کمک بنای سفت کار</t>
  </si>
  <si>
    <t>کامیون به ظرفیت حدود 7 تن با راننده</t>
  </si>
  <si>
    <t>دستگاه-ساعت</t>
  </si>
  <si>
    <t>کمپکتورصفحه ای</t>
  </si>
  <si>
    <t>بیل</t>
  </si>
  <si>
    <t>عدد</t>
  </si>
  <si>
    <t>کلنگ دوسر</t>
  </si>
  <si>
    <t>آب لوله کشی شهری</t>
  </si>
  <si>
    <t>مترمکعب</t>
  </si>
  <si>
    <t>آب چاه وقنات</t>
  </si>
  <si>
    <t>ماسه بادی</t>
  </si>
  <si>
    <t>کفپوش بتنی</t>
  </si>
  <si>
    <t>مترمربع</t>
  </si>
  <si>
    <t>حمل خاک شن ماسه و مخلوط شن و ماسه</t>
  </si>
  <si>
    <t>حمل آجر</t>
  </si>
  <si>
    <t>قالب</t>
  </si>
  <si>
    <t>جمع نيروي انساني</t>
  </si>
  <si>
    <t>جمع ماشين آلات و ابزار</t>
  </si>
  <si>
    <t>جمع مصالح</t>
  </si>
  <si>
    <t>جمع حمل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</si>
  <si>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</si>
  <si>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</si>
  <si>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</si>
  <si>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</si>
  <si>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ترمیم و بازسازی نوار حفاری، در پیاده رو، با پوشش قطعات بتنی، به عمق ۲۰ سانتیمتر، شامل :کندن مجدد خاک روی ترانشه یا گود، آبپاشی و کوبیدن بستر، طبق مشخصات فنی و اجرای فرش کف با قطعات بتنی و زیرسازی مربوط، مطابق وضعیت موجود قبل از حفاری و حمل خاک های اضافی.</t>
  </si>
  <si>
    <t>شماره آيتم : 91010107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</si>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</sst>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9.625" style="1" bestFit="1" customWidth="1"/>
    <col min="7" max="7" width="8.25" style="2" bestFit="1" customWidth="1"/>
    <col min="8" max="8" width="5.5" style="1" bestFit="1" customWidth="1"/>
    <col min="9" max="9" width="6.875" style="4" bestFit="1" customWidth="1"/>
    <col min="10" max="10" width="6.5" style="4" bestFit="1" customWidth="1"/>
    <col min="11" max="16384" width="9" style="1"/>
  </cols>
  <sheetData>
    <row r="1" spans="1:10" x14ac:dyDescent="0.2">
      <c r="A1" s="9" t="s">
        <v>38</v>
      </c>
      <c r="B1" s="9"/>
      <c r="C1" s="9"/>
      <c r="D1" s="10" t="s">
        <v>40</v>
      </c>
      <c r="E1" s="10"/>
      <c r="F1" s="10"/>
      <c r="G1" s="10"/>
      <c r="H1" s="10" t="s">
        <v>39</v>
      </c>
      <c r="I1" s="10"/>
      <c r="J1" s="10"/>
    </row>
    <row r="2" spans="1:10" x14ac:dyDescent="0.2">
      <c r="A2" s="11"/>
      <c r="B2" s="11"/>
      <c r="C2" s="11"/>
      <c r="D2" s="12" t="s">
        <v>42</v>
      </c>
      <c r="E2" s="12"/>
      <c r="F2" s="12"/>
      <c r="G2" s="12"/>
      <c r="H2" s="12" t="s">
        <v>41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ROUND((J9/J26)*100,2) &amp; "%)"</f>
        <v>نيروي انساني   (31.07%)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13">
        <v>1</v>
      </c>
      <c r="B5" s="13">
        <v>14010101</v>
      </c>
      <c r="C5" s="17" t="s">
        <v>10</v>
      </c>
      <c r="D5" s="13" t="s">
        <v>11</v>
      </c>
      <c r="E5" s="13">
        <v>1</v>
      </c>
      <c r="F5" s="13">
        <v>5.808E-5</v>
      </c>
      <c r="G5" s="15">
        <f>F5/E5</f>
        <v>5.808E-5</v>
      </c>
      <c r="H5" s="18">
        <v>1.48</v>
      </c>
      <c r="I5" s="16">
        <v>66075</v>
      </c>
      <c r="J5" s="16">
        <f>I5*H5*G5</f>
        <v>5.6797012799999997</v>
      </c>
    </row>
    <row r="6" spans="1:10" x14ac:dyDescent="0.2">
      <c r="A6" s="13">
        <v>2</v>
      </c>
      <c r="B6" s="13">
        <v>14010102</v>
      </c>
      <c r="C6" s="17" t="s">
        <v>12</v>
      </c>
      <c r="D6" s="13" t="s">
        <v>11</v>
      </c>
      <c r="E6" s="13">
        <v>1</v>
      </c>
      <c r="F6" s="13">
        <v>1.0874999999999999</v>
      </c>
      <c r="G6" s="15">
        <f>F6/E6</f>
        <v>1.0874999999999999</v>
      </c>
      <c r="H6" s="18">
        <v>1.48</v>
      </c>
      <c r="I6" s="16">
        <v>57013</v>
      </c>
      <c r="J6" s="16">
        <f>I6*H6*G6</f>
        <v>91762.423500000004</v>
      </c>
    </row>
    <row r="7" spans="1:10" x14ac:dyDescent="0.2">
      <c r="A7" s="13">
        <v>3</v>
      </c>
      <c r="B7" s="13">
        <v>14020101</v>
      </c>
      <c r="C7" s="17" t="s">
        <v>13</v>
      </c>
      <c r="D7" s="13" t="s">
        <v>11</v>
      </c>
      <c r="E7" s="13">
        <v>1</v>
      </c>
      <c r="F7" s="13">
        <v>0.53670499999999999</v>
      </c>
      <c r="G7" s="15">
        <f>F7/E7</f>
        <v>0.53670499999999999</v>
      </c>
      <c r="H7" s="18">
        <v>1.48</v>
      </c>
      <c r="I7" s="16">
        <v>88328</v>
      </c>
      <c r="J7" s="16">
        <f>I7*H7*G7</f>
        <v>70160.997275200003</v>
      </c>
    </row>
    <row r="8" spans="1:10" x14ac:dyDescent="0.2">
      <c r="A8" s="22">
        <v>4</v>
      </c>
      <c r="B8" s="22">
        <v>14020103</v>
      </c>
      <c r="C8" s="23" t="s">
        <v>14</v>
      </c>
      <c r="D8" s="22" t="s">
        <v>11</v>
      </c>
      <c r="E8" s="22">
        <v>1</v>
      </c>
      <c r="F8" s="22">
        <v>0.53670499999999999</v>
      </c>
      <c r="G8" s="24">
        <f>F8/E8</f>
        <v>0.53670499999999999</v>
      </c>
      <c r="H8" s="25">
        <v>1.48</v>
      </c>
      <c r="I8" s="26">
        <v>64109</v>
      </c>
      <c r="J8" s="26">
        <f>I8*H8*G8</f>
        <v>50923.278850599992</v>
      </c>
    </row>
    <row r="9" spans="1:10" ht="19.5" x14ac:dyDescent="0.2">
      <c r="A9" s="27"/>
      <c r="B9" s="28"/>
      <c r="C9" s="29"/>
      <c r="D9" s="28"/>
      <c r="E9" s="28"/>
      <c r="F9" s="28"/>
      <c r="G9" s="30"/>
      <c r="H9" s="31"/>
      <c r="I9" s="32" t="s">
        <v>30</v>
      </c>
      <c r="J9" s="33">
        <f>SUM(J5:J8)</f>
        <v>212852.37932707998</v>
      </c>
    </row>
    <row r="10" spans="1:10" ht="19.5" x14ac:dyDescent="0.2">
      <c r="A10" s="19" t="str">
        <f>"ماشين آلات و ابزار   (" &amp; ROUND((J15/J26)*100,2) &amp; "%)"</f>
        <v>ماشين آلات و ابزار   (5.34%)</v>
      </c>
      <c r="B10" s="20"/>
      <c r="C10" s="20"/>
      <c r="D10" s="20"/>
      <c r="E10" s="20"/>
      <c r="F10" s="20"/>
      <c r="G10" s="20"/>
      <c r="H10" s="20"/>
      <c r="I10" s="20"/>
      <c r="J10" s="21"/>
    </row>
    <row r="11" spans="1:10" x14ac:dyDescent="0.2">
      <c r="A11" s="13">
        <v>1</v>
      </c>
      <c r="B11" s="13">
        <v>23020103</v>
      </c>
      <c r="C11" s="17" t="s">
        <v>15</v>
      </c>
      <c r="D11" s="13" t="s">
        <v>16</v>
      </c>
      <c r="E11" s="13">
        <v>1</v>
      </c>
      <c r="F11" s="13">
        <v>7.2749999999999995E-2</v>
      </c>
      <c r="G11" s="15">
        <f>F11/E11</f>
        <v>7.2749999999999995E-2</v>
      </c>
      <c r="H11" s="18">
        <v>1.48</v>
      </c>
      <c r="I11" s="16">
        <v>330502</v>
      </c>
      <c r="J11" s="16">
        <f>I11*H11*G11</f>
        <v>35585.15034</v>
      </c>
    </row>
    <row r="12" spans="1:10" x14ac:dyDescent="0.2">
      <c r="A12" s="13">
        <v>2</v>
      </c>
      <c r="B12" s="13">
        <v>25030101</v>
      </c>
      <c r="C12" s="17" t="s">
        <v>17</v>
      </c>
      <c r="D12" s="13" t="s">
        <v>16</v>
      </c>
      <c r="E12" s="13">
        <v>1</v>
      </c>
      <c r="F12" s="13">
        <v>1.9894999999999999E-2</v>
      </c>
      <c r="G12" s="15">
        <f>F12/E12</f>
        <v>1.9894999999999999E-2</v>
      </c>
      <c r="H12" s="18">
        <v>1.48</v>
      </c>
      <c r="I12" s="16">
        <v>20003</v>
      </c>
      <c r="J12" s="16">
        <f>I12*H12*G12</f>
        <v>588.98033379999993</v>
      </c>
    </row>
    <row r="13" spans="1:10" x14ac:dyDescent="0.2">
      <c r="A13" s="13">
        <v>3</v>
      </c>
      <c r="B13" s="13">
        <v>28070101</v>
      </c>
      <c r="C13" s="17" t="s">
        <v>18</v>
      </c>
      <c r="D13" s="13" t="s">
        <v>19</v>
      </c>
      <c r="E13" s="13">
        <v>1</v>
      </c>
      <c r="F13" s="13">
        <v>1.6100000000000001E-3</v>
      </c>
      <c r="G13" s="15">
        <f>F13/E13</f>
        <v>1.6100000000000001E-3</v>
      </c>
      <c r="H13" s="18">
        <v>1.48</v>
      </c>
      <c r="I13" s="16">
        <v>165000</v>
      </c>
      <c r="J13" s="16">
        <f>I13*H13*G13</f>
        <v>393.16200000000003</v>
      </c>
    </row>
    <row r="14" spans="1:10" x14ac:dyDescent="0.2">
      <c r="A14" s="22">
        <v>4</v>
      </c>
      <c r="B14" s="22">
        <v>28070701</v>
      </c>
      <c r="C14" s="23" t="s">
        <v>20</v>
      </c>
      <c r="D14" s="22" t="s">
        <v>19</v>
      </c>
      <c r="E14" s="22">
        <v>1</v>
      </c>
      <c r="F14" s="22">
        <v>1.7249999999999999E-4</v>
      </c>
      <c r="G14" s="24">
        <f>F14/E14</f>
        <v>1.7249999999999999E-4</v>
      </c>
      <c r="H14" s="25">
        <v>1.48</v>
      </c>
      <c r="I14" s="26">
        <v>190000</v>
      </c>
      <c r="J14" s="26">
        <f>I14*H14*G14</f>
        <v>48.506999999999998</v>
      </c>
    </row>
    <row r="15" spans="1:10" ht="19.5" x14ac:dyDescent="0.2">
      <c r="A15" s="27"/>
      <c r="B15" s="28"/>
      <c r="C15" s="29"/>
      <c r="D15" s="28"/>
      <c r="E15" s="28"/>
      <c r="F15" s="28"/>
      <c r="G15" s="30"/>
      <c r="H15" s="31"/>
      <c r="I15" s="32" t="s">
        <v>31</v>
      </c>
      <c r="J15" s="33">
        <f>SUM(J11:J14)</f>
        <v>36615.799673799993</v>
      </c>
    </row>
    <row r="16" spans="1:10" ht="19.5" x14ac:dyDescent="0.2">
      <c r="A16" s="19" t="str">
        <f>"مصالح   (" &amp; ROUND((J21/J26)*100,2) &amp; "%)"</f>
        <v>مصالح   (61.36%)</v>
      </c>
      <c r="B16" s="20"/>
      <c r="C16" s="20"/>
      <c r="D16" s="20"/>
      <c r="E16" s="20"/>
      <c r="F16" s="20"/>
      <c r="G16" s="20"/>
      <c r="H16" s="20"/>
      <c r="I16" s="20"/>
      <c r="J16" s="21"/>
    </row>
    <row r="17" spans="1:10" x14ac:dyDescent="0.2">
      <c r="A17" s="13">
        <v>1</v>
      </c>
      <c r="B17" s="13">
        <v>31010101</v>
      </c>
      <c r="C17" s="17" t="s">
        <v>21</v>
      </c>
      <c r="D17" s="13" t="s">
        <v>22</v>
      </c>
      <c r="E17" s="13">
        <v>1</v>
      </c>
      <c r="F17" s="13">
        <v>1.7250000000000001E-2</v>
      </c>
      <c r="G17" s="15">
        <f>F17/E17</f>
        <v>1.7250000000000001E-2</v>
      </c>
      <c r="H17" s="18">
        <v>1.48</v>
      </c>
      <c r="I17" s="16">
        <v>10800</v>
      </c>
      <c r="J17" s="16">
        <f>I17*H17*G17</f>
        <v>275.72400000000005</v>
      </c>
    </row>
    <row r="18" spans="1:10" x14ac:dyDescent="0.2">
      <c r="A18" s="13">
        <v>2</v>
      </c>
      <c r="B18" s="13">
        <v>31010301</v>
      </c>
      <c r="C18" s="17" t="s">
        <v>23</v>
      </c>
      <c r="D18" s="13" t="s">
        <v>22</v>
      </c>
      <c r="E18" s="13">
        <v>1</v>
      </c>
      <c r="F18" s="13">
        <v>1.7250000000000001E-2</v>
      </c>
      <c r="G18" s="15">
        <f>F18/E18</f>
        <v>1.7250000000000001E-2</v>
      </c>
      <c r="H18" s="18">
        <v>1.48</v>
      </c>
      <c r="I18" s="16">
        <v>9471</v>
      </c>
      <c r="J18" s="16">
        <f>I18*H18*G18</f>
        <v>241.79463000000001</v>
      </c>
    </row>
    <row r="19" spans="1:10" x14ac:dyDescent="0.2">
      <c r="A19" s="13">
        <v>3</v>
      </c>
      <c r="B19" s="13">
        <v>31030101</v>
      </c>
      <c r="C19" s="17" t="s">
        <v>24</v>
      </c>
      <c r="D19" s="13" t="s">
        <v>22</v>
      </c>
      <c r="E19" s="13">
        <v>1</v>
      </c>
      <c r="F19" s="13">
        <v>6.6699999999999995E-2</v>
      </c>
      <c r="G19" s="15">
        <f>F19/E19</f>
        <v>6.6699999999999995E-2</v>
      </c>
      <c r="H19" s="18">
        <v>1.48</v>
      </c>
      <c r="I19" s="16">
        <v>90000</v>
      </c>
      <c r="J19" s="16">
        <f>I19*H19*G19</f>
        <v>8884.4399999999987</v>
      </c>
    </row>
    <row r="20" spans="1:10" x14ac:dyDescent="0.2">
      <c r="A20" s="22">
        <v>4</v>
      </c>
      <c r="B20" s="22">
        <v>31150901</v>
      </c>
      <c r="C20" s="23" t="s">
        <v>25</v>
      </c>
      <c r="D20" s="22" t="s">
        <v>26</v>
      </c>
      <c r="E20" s="22">
        <v>1</v>
      </c>
      <c r="F20" s="22">
        <v>1.2075</v>
      </c>
      <c r="G20" s="24">
        <f>F20/E20</f>
        <v>1.2075</v>
      </c>
      <c r="H20" s="25">
        <v>1.48</v>
      </c>
      <c r="I20" s="26">
        <v>230000</v>
      </c>
      <c r="J20" s="26">
        <f>I20*H20*G20</f>
        <v>411033</v>
      </c>
    </row>
    <row r="21" spans="1:10" ht="19.5" x14ac:dyDescent="0.2">
      <c r="A21" s="27"/>
      <c r="B21" s="28"/>
      <c r="C21" s="29"/>
      <c r="D21" s="28"/>
      <c r="E21" s="28"/>
      <c r="F21" s="28"/>
      <c r="G21" s="30"/>
      <c r="H21" s="31"/>
      <c r="I21" s="32" t="s">
        <v>32</v>
      </c>
      <c r="J21" s="33">
        <f>SUM(J17:J20)</f>
        <v>420434.95863000001</v>
      </c>
    </row>
    <row r="22" spans="1:10" ht="19.5" x14ac:dyDescent="0.2">
      <c r="A22" s="19" t="str">
        <f>"حمل   (" &amp; ROUND((J25/J26)*100,2) &amp; "%)"</f>
        <v>حمل   (2.23%)</v>
      </c>
      <c r="B22" s="20"/>
      <c r="C22" s="20"/>
      <c r="D22" s="20"/>
      <c r="E22" s="20"/>
      <c r="F22" s="20"/>
      <c r="G22" s="20"/>
      <c r="H22" s="20"/>
      <c r="I22" s="20"/>
      <c r="J22" s="21"/>
    </row>
    <row r="23" spans="1:10" x14ac:dyDescent="0.2">
      <c r="A23" s="13">
        <v>1</v>
      </c>
      <c r="B23" s="13">
        <v>41020101</v>
      </c>
      <c r="C23" s="17" t="s">
        <v>27</v>
      </c>
      <c r="D23" s="13" t="s">
        <v>22</v>
      </c>
      <c r="E23" s="13">
        <v>1</v>
      </c>
      <c r="F23" s="13">
        <v>6.6699999999999995E-2</v>
      </c>
      <c r="G23" s="15">
        <f>F23/E23</f>
        <v>6.6699999999999995E-2</v>
      </c>
      <c r="H23" s="18">
        <v>1.48</v>
      </c>
      <c r="I23" s="16">
        <v>73780</v>
      </c>
      <c r="J23" s="16">
        <f>I23*H23*G23</f>
        <v>7283.2664799999993</v>
      </c>
    </row>
    <row r="24" spans="1:10" x14ac:dyDescent="0.2">
      <c r="A24" s="22">
        <v>2</v>
      </c>
      <c r="B24" s="22">
        <v>41100101</v>
      </c>
      <c r="C24" s="23" t="s">
        <v>28</v>
      </c>
      <c r="D24" s="22" t="s">
        <v>29</v>
      </c>
      <c r="E24" s="22">
        <v>1</v>
      </c>
      <c r="F24" s="22">
        <v>59.8</v>
      </c>
      <c r="G24" s="24">
        <f>F24/E24</f>
        <v>59.8</v>
      </c>
      <c r="H24" s="25">
        <v>1.48</v>
      </c>
      <c r="I24" s="26">
        <v>90</v>
      </c>
      <c r="J24" s="26">
        <f>I24*H24*G24</f>
        <v>7965.3599999999988</v>
      </c>
    </row>
    <row r="25" spans="1:10" ht="19.5" x14ac:dyDescent="0.2">
      <c r="A25" s="34"/>
      <c r="B25" s="35"/>
      <c r="C25" s="36"/>
      <c r="D25" s="35"/>
      <c r="E25" s="35"/>
      <c r="F25" s="35"/>
      <c r="G25" s="37"/>
      <c r="H25" s="38"/>
      <c r="I25" s="39" t="s">
        <v>33</v>
      </c>
      <c r="J25" s="40">
        <f>SUM(J23:J24)</f>
        <v>15248.626479999999</v>
      </c>
    </row>
    <row r="26" spans="1:10" ht="19.5" x14ac:dyDescent="0.2">
      <c r="C26" s="6" t="s">
        <v>35</v>
      </c>
      <c r="D26" s="4">
        <v>685000</v>
      </c>
      <c r="I26" s="5" t="s">
        <v>34</v>
      </c>
      <c r="J26" s="4">
        <f>J25+J21+J15+J9</f>
        <v>685151.76411087997</v>
      </c>
    </row>
    <row r="27" spans="1:10" ht="19.5" x14ac:dyDescent="0.2">
      <c r="C27" s="8" t="s">
        <v>37</v>
      </c>
      <c r="I27" s="5" t="s">
        <v>36</v>
      </c>
      <c r="J27" s="7">
        <f>(J26-D26)/D26</f>
        <v>2.2155344654010596E-4</v>
      </c>
    </row>
  </sheetData>
  <mergeCells count="9">
    <mergeCell ref="A10:J10"/>
    <mergeCell ref="A16:J16"/>
    <mergeCell ref="A22:J22"/>
    <mergeCell ref="A1:C2"/>
    <mergeCell ref="H1:J1"/>
    <mergeCell ref="D1:G1"/>
    <mergeCell ref="H2:J2"/>
    <mergeCell ref="D2:G2"/>
    <mergeCell ref="A4:J4"/>
  </mergeCells>
  <hyperlinks>
    <hyperlink ref="C27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91010107</vt:lpstr>
      <vt:lpstr>'91010107'!Print_Titles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2018-08-29T03:59:52Z</dcterms:created>
  <dcterms:modified xsi:type="dcterms:W3CDTF">2018-08-29T03:59:55Z</dcterms:modified>
</cp:coreProperties>
</file>