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5" sheetId="1" r:id="rId1"/>
  </sheets>
  <definedNames>
    <definedName name="_xlnm.Print_Titles" localSheetId="0">'91010105'!$1:$3</definedName>
  </definedNames>
  <calcPr calcId="145621"/>
</workbook>
</file>

<file path=xl/calcChain.xml><?xml version="1.0" encoding="utf-8"?>
<calcChain xmlns="http://schemas.openxmlformats.org/spreadsheetml/2006/main">
  <c r="A14" i="1" l="1"/>
  <c r="A7" i="1"/>
  <c r="A4" i="1"/>
  <c r="J21" i="1"/>
  <c r="J20" i="1"/>
  <c r="J19" i="1"/>
  <c r="J13" i="1"/>
  <c r="J6" i="1"/>
  <c r="J18" i="1"/>
  <c r="G18" i="1"/>
  <c r="J17" i="1"/>
  <c r="G17" i="1"/>
  <c r="J16" i="1"/>
  <c r="G16" i="1"/>
  <c r="J15" i="1"/>
  <c r="G15" i="1"/>
  <c r="J12" i="1"/>
  <c r="G12" i="1"/>
  <c r="J11" i="1"/>
  <c r="G11" i="1"/>
  <c r="J10" i="1"/>
  <c r="G10" i="1"/>
  <c r="J9" i="1"/>
  <c r="G9" i="1"/>
  <c r="J8" i="1"/>
  <c r="G8" i="1"/>
  <c r="J5" i="1"/>
  <c r="G5" i="1"/>
</calcChain>
</file>

<file path=xl/sharedStrings.xml><?xml version="1.0" encoding="utf-8"?>
<sst xmlns="http://schemas.openxmlformats.org/spreadsheetml/2006/main" count="42" uniqueCount="37">
  <si>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</si>
  <si>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</si>
  <si>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</si>
  <si>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</si>
  <si>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</si>
  <si>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</si>
  <si>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</si>
  <si>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</si>
  <si>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</si>
  <si>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</si>
  <si>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 xml:space="preserve">کارگر ساده </t>
  </si>
  <si>
    <t>نفر-ساعت</t>
  </si>
  <si>
    <t>کامیون به ظرفیت حدود 7 تن با راننده</t>
  </si>
  <si>
    <t>دستگاه-ساعت</t>
  </si>
  <si>
    <t>غلطک دستی موتوردار</t>
  </si>
  <si>
    <t>بیل</t>
  </si>
  <si>
    <t>عدد</t>
  </si>
  <si>
    <t>فرگون</t>
  </si>
  <si>
    <t>دستگاه</t>
  </si>
  <si>
    <t>کلنگ دوسر</t>
  </si>
  <si>
    <t>آب لوله کشی شهری</t>
  </si>
  <si>
    <t>مترمکعب</t>
  </si>
  <si>
    <t>آب چاه وقنات</t>
  </si>
  <si>
    <t>مصالح زیراساس تهیه شده ازمصالح رودخانه ای بادانه بندی صفرتا50  میلیمتر</t>
  </si>
  <si>
    <t>مصالح اساس باشکستگی 50 درصد  تهیه شده ازمصالح رودخانه ای با  دانه بندی صفرتا 37/5 میلیمتر</t>
  </si>
  <si>
    <t>جمع نيروي انساني</t>
  </si>
  <si>
    <t>جمع ماشين آلات و ابزار</t>
  </si>
  <si>
    <t>جمع مصالح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</si>
  <si>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</si>
  <si>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</si>
  <si>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</si>
  <si>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</si>
  <si>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مرمت مسیر لوله، شامل کندن مجدد خاک روی ترانشه یا گود، آب پاشی و کوبیدن بستر، تهیه مصالح زیر اساس و اساس، ریختن، پخش و کوبیدن آن با تراکم لازم و حمل مواد زاید و اندازه گیری برحسب حجم مصالح زیر اساس و اساس کوبیده شده. اجرای کارها به طور کامل طبق مشخصات فنی با وسایل دستی یا ماشین آلات مورد نیاز.</t>
  </si>
  <si>
    <t>شماره آيتم : 91010105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</si>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</sst>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6.125" style="1" bestFit="1" customWidth="1"/>
    <col min="7" max="7" width="8.25" style="2" bestFit="1" customWidth="1"/>
    <col min="8" max="8" width="5.5" style="1" bestFit="1" customWidth="1"/>
    <col min="9" max="10" width="7.75" style="4" bestFit="1" customWidth="1"/>
    <col min="11" max="16384" width="9" style="1"/>
  </cols>
  <sheetData>
    <row r="1" spans="1:10" x14ac:dyDescent="0.2">
      <c r="A1" s="9" t="s">
        <v>32</v>
      </c>
      <c r="B1" s="9"/>
      <c r="C1" s="9"/>
      <c r="D1" s="10" t="s">
        <v>34</v>
      </c>
      <c r="E1" s="10"/>
      <c r="F1" s="10"/>
      <c r="G1" s="10"/>
      <c r="H1" s="10" t="s">
        <v>33</v>
      </c>
      <c r="I1" s="10"/>
      <c r="J1" s="10"/>
    </row>
    <row r="2" spans="1:10" x14ac:dyDescent="0.2">
      <c r="A2" s="11"/>
      <c r="B2" s="11"/>
      <c r="C2" s="11"/>
      <c r="D2" s="12" t="s">
        <v>36</v>
      </c>
      <c r="E2" s="12"/>
      <c r="F2" s="12"/>
      <c r="G2" s="12"/>
      <c r="H2" s="12" t="s">
        <v>35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ROUND((J6/J20)*100,2) &amp; "%)"</f>
        <v>نيروي انساني   (48.39%)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22">
        <v>1</v>
      </c>
      <c r="B5" s="22">
        <v>14010102</v>
      </c>
      <c r="C5" s="23" t="s">
        <v>10</v>
      </c>
      <c r="D5" s="22" t="s">
        <v>11</v>
      </c>
      <c r="E5" s="22">
        <v>1</v>
      </c>
      <c r="F5" s="22">
        <v>5.85</v>
      </c>
      <c r="G5" s="24">
        <f>F5/E5</f>
        <v>5.85</v>
      </c>
      <c r="H5" s="25">
        <v>1.48</v>
      </c>
      <c r="I5" s="26">
        <v>57013</v>
      </c>
      <c r="J5" s="26">
        <f>I5*H5*G5</f>
        <v>493618.554</v>
      </c>
    </row>
    <row r="6" spans="1:10" ht="19.5" x14ac:dyDescent="0.2">
      <c r="A6" s="27"/>
      <c r="B6" s="28"/>
      <c r="C6" s="29"/>
      <c r="D6" s="28"/>
      <c r="E6" s="28"/>
      <c r="F6" s="28"/>
      <c r="G6" s="30"/>
      <c r="H6" s="31"/>
      <c r="I6" s="32" t="s">
        <v>25</v>
      </c>
      <c r="J6" s="33">
        <f>SUM(J5:J5)</f>
        <v>493618.554</v>
      </c>
    </row>
    <row r="7" spans="1:10" ht="19.5" x14ac:dyDescent="0.2">
      <c r="A7" s="19" t="str">
        <f>"ماشين آلات و ابزار   (" &amp; ROUND((J13/J20)*100,2) &amp; "%)"</f>
        <v>ماشين آلات و ابزار   (29.02%)</v>
      </c>
      <c r="B7" s="20"/>
      <c r="C7" s="20"/>
      <c r="D7" s="20"/>
      <c r="E7" s="20"/>
      <c r="F7" s="20"/>
      <c r="G7" s="20"/>
      <c r="H7" s="20"/>
      <c r="I7" s="20"/>
      <c r="J7" s="21"/>
    </row>
    <row r="8" spans="1:10" x14ac:dyDescent="0.2">
      <c r="A8" s="13">
        <v>1</v>
      </c>
      <c r="B8" s="13">
        <v>23020103</v>
      </c>
      <c r="C8" s="17" t="s">
        <v>12</v>
      </c>
      <c r="D8" s="13" t="s">
        <v>13</v>
      </c>
      <c r="E8" s="13">
        <v>1</v>
      </c>
      <c r="F8" s="13">
        <v>0.48749999999999999</v>
      </c>
      <c r="G8" s="15">
        <f>F8/E8</f>
        <v>0.48749999999999999</v>
      </c>
      <c r="H8" s="18">
        <v>1.48</v>
      </c>
      <c r="I8" s="16">
        <v>330502</v>
      </c>
      <c r="J8" s="16">
        <f>I8*H8*G8</f>
        <v>238457.193</v>
      </c>
    </row>
    <row r="9" spans="1:10" x14ac:dyDescent="0.2">
      <c r="A9" s="13">
        <v>2</v>
      </c>
      <c r="B9" s="13">
        <v>25030102</v>
      </c>
      <c r="C9" s="17" t="s">
        <v>14</v>
      </c>
      <c r="D9" s="13" t="s">
        <v>13</v>
      </c>
      <c r="E9" s="13">
        <v>1</v>
      </c>
      <c r="F9" s="13">
        <v>0.43</v>
      </c>
      <c r="G9" s="15">
        <f>F9/E9</f>
        <v>0.43</v>
      </c>
      <c r="H9" s="18">
        <v>1.48</v>
      </c>
      <c r="I9" s="16">
        <v>66657</v>
      </c>
      <c r="J9" s="16">
        <f>I9*H9*G9</f>
        <v>42420.514799999997</v>
      </c>
    </row>
    <row r="10" spans="1:10" x14ac:dyDescent="0.2">
      <c r="A10" s="13">
        <v>3</v>
      </c>
      <c r="B10" s="13">
        <v>28070101</v>
      </c>
      <c r="C10" s="17" t="s">
        <v>15</v>
      </c>
      <c r="D10" s="13" t="s">
        <v>16</v>
      </c>
      <c r="E10" s="13">
        <v>1</v>
      </c>
      <c r="F10" s="13">
        <v>3.3000000000000002E-2</v>
      </c>
      <c r="G10" s="15">
        <f>F10/E10</f>
        <v>3.3000000000000002E-2</v>
      </c>
      <c r="H10" s="18">
        <v>1.48</v>
      </c>
      <c r="I10" s="16">
        <v>165000</v>
      </c>
      <c r="J10" s="16">
        <f>I10*H10*G10</f>
        <v>8058.6</v>
      </c>
    </row>
    <row r="11" spans="1:10" x14ac:dyDescent="0.2">
      <c r="A11" s="13">
        <v>4</v>
      </c>
      <c r="B11" s="13">
        <v>28070601</v>
      </c>
      <c r="C11" s="17" t="s">
        <v>17</v>
      </c>
      <c r="D11" s="13" t="s">
        <v>18</v>
      </c>
      <c r="E11" s="13">
        <v>1</v>
      </c>
      <c r="F11" s="13">
        <v>4.4999999999999997E-3</v>
      </c>
      <c r="G11" s="15">
        <f>F11/E11</f>
        <v>4.4999999999999997E-3</v>
      </c>
      <c r="H11" s="18">
        <v>1.48</v>
      </c>
      <c r="I11" s="16">
        <v>1050000</v>
      </c>
      <c r="J11" s="16">
        <f>I11*H11*G11</f>
        <v>6992.9999999999991</v>
      </c>
    </row>
    <row r="12" spans="1:10" x14ac:dyDescent="0.2">
      <c r="A12" s="22">
        <v>5</v>
      </c>
      <c r="B12" s="22">
        <v>28070701</v>
      </c>
      <c r="C12" s="23" t="s">
        <v>19</v>
      </c>
      <c r="D12" s="22" t="s">
        <v>16</v>
      </c>
      <c r="E12" s="22">
        <v>1</v>
      </c>
      <c r="F12" s="22">
        <v>4.0000000000000002E-4</v>
      </c>
      <c r="G12" s="24">
        <f>F12/E12</f>
        <v>4.0000000000000002E-4</v>
      </c>
      <c r="H12" s="25">
        <v>1.48</v>
      </c>
      <c r="I12" s="26">
        <v>190000</v>
      </c>
      <c r="J12" s="26">
        <f>I12*H12*G12</f>
        <v>112.48</v>
      </c>
    </row>
    <row r="13" spans="1:10" ht="19.5" x14ac:dyDescent="0.2">
      <c r="A13" s="27"/>
      <c r="B13" s="28"/>
      <c r="C13" s="29"/>
      <c r="D13" s="28"/>
      <c r="E13" s="28"/>
      <c r="F13" s="28"/>
      <c r="G13" s="30"/>
      <c r="H13" s="31"/>
      <c r="I13" s="32" t="s">
        <v>26</v>
      </c>
      <c r="J13" s="33">
        <f>SUM(J8:J12)</f>
        <v>296041.78779999993</v>
      </c>
    </row>
    <row r="14" spans="1:10" ht="19.5" x14ac:dyDescent="0.2">
      <c r="A14" s="19" t="str">
        <f>"مصالح   (" &amp; ROUND((J19/J20)*100,2) &amp; "%)"</f>
        <v>مصالح   (22.58%)</v>
      </c>
      <c r="B14" s="20"/>
      <c r="C14" s="20"/>
      <c r="D14" s="20"/>
      <c r="E14" s="20"/>
      <c r="F14" s="20"/>
      <c r="G14" s="20"/>
      <c r="H14" s="20"/>
      <c r="I14" s="20"/>
      <c r="J14" s="21"/>
    </row>
    <row r="15" spans="1:10" x14ac:dyDescent="0.2">
      <c r="A15" s="13">
        <v>1</v>
      </c>
      <c r="B15" s="13">
        <v>31010101</v>
      </c>
      <c r="C15" s="17" t="s">
        <v>20</v>
      </c>
      <c r="D15" s="13" t="s">
        <v>21</v>
      </c>
      <c r="E15" s="13">
        <v>1</v>
      </c>
      <c r="F15" s="13">
        <v>5.8000000000000003E-2</v>
      </c>
      <c r="G15" s="15">
        <f>F15/E15</f>
        <v>5.8000000000000003E-2</v>
      </c>
      <c r="H15" s="18">
        <v>1.48</v>
      </c>
      <c r="I15" s="16">
        <v>10800</v>
      </c>
      <c r="J15" s="16">
        <f>I15*H15*G15</f>
        <v>927.072</v>
      </c>
    </row>
    <row r="16" spans="1:10" x14ac:dyDescent="0.2">
      <c r="A16" s="13">
        <v>2</v>
      </c>
      <c r="B16" s="13">
        <v>31010301</v>
      </c>
      <c r="C16" s="17" t="s">
        <v>22</v>
      </c>
      <c r="D16" s="13" t="s">
        <v>21</v>
      </c>
      <c r="E16" s="13">
        <v>1</v>
      </c>
      <c r="F16" s="13">
        <v>5.8000000000000003E-2</v>
      </c>
      <c r="G16" s="15">
        <f>F16/E16</f>
        <v>5.8000000000000003E-2</v>
      </c>
      <c r="H16" s="18">
        <v>1.48</v>
      </c>
      <c r="I16" s="16">
        <v>9471</v>
      </c>
      <c r="J16" s="16">
        <f>I16*H16*G16</f>
        <v>812.99063999999998</v>
      </c>
    </row>
    <row r="17" spans="1:10" ht="36" x14ac:dyDescent="0.2">
      <c r="A17" s="13">
        <v>3</v>
      </c>
      <c r="B17" s="13">
        <v>31040101</v>
      </c>
      <c r="C17" s="17" t="s">
        <v>23</v>
      </c>
      <c r="D17" s="13" t="s">
        <v>21</v>
      </c>
      <c r="E17" s="13">
        <v>1</v>
      </c>
      <c r="F17" s="13">
        <v>0.625</v>
      </c>
      <c r="G17" s="15">
        <f>F17/E17</f>
        <v>0.625</v>
      </c>
      <c r="H17" s="18">
        <v>1.48</v>
      </c>
      <c r="I17" s="16">
        <v>104120</v>
      </c>
      <c r="J17" s="16">
        <f>I17*H17*G17</f>
        <v>96311</v>
      </c>
    </row>
    <row r="18" spans="1:10" ht="54" x14ac:dyDescent="0.2">
      <c r="A18" s="22">
        <v>4</v>
      </c>
      <c r="B18" s="22">
        <v>31040202</v>
      </c>
      <c r="C18" s="23" t="s">
        <v>24</v>
      </c>
      <c r="D18" s="22" t="s">
        <v>21</v>
      </c>
      <c r="E18" s="22">
        <v>1</v>
      </c>
      <c r="F18" s="22">
        <v>0.625</v>
      </c>
      <c r="G18" s="24">
        <f>F18/E18</f>
        <v>0.625</v>
      </c>
      <c r="H18" s="25">
        <v>1.48</v>
      </c>
      <c r="I18" s="26">
        <v>143000</v>
      </c>
      <c r="J18" s="26">
        <f>I18*H18*G18</f>
        <v>132275</v>
      </c>
    </row>
    <row r="19" spans="1:10" ht="19.5" x14ac:dyDescent="0.2">
      <c r="A19" s="34"/>
      <c r="B19" s="35"/>
      <c r="C19" s="36"/>
      <c r="D19" s="35"/>
      <c r="E19" s="35"/>
      <c r="F19" s="35"/>
      <c r="G19" s="37"/>
      <c r="H19" s="38"/>
      <c r="I19" s="39" t="s">
        <v>27</v>
      </c>
      <c r="J19" s="40">
        <f>SUM(J15:J18)</f>
        <v>230326.06264000002</v>
      </c>
    </row>
    <row r="20" spans="1:10" ht="19.5" x14ac:dyDescent="0.2">
      <c r="C20" s="6" t="s">
        <v>29</v>
      </c>
      <c r="D20" s="4">
        <v>1019000</v>
      </c>
      <c r="I20" s="5" t="s">
        <v>28</v>
      </c>
      <c r="J20" s="4">
        <f>J19+J13+J6</f>
        <v>1019986.40444</v>
      </c>
    </row>
    <row r="21" spans="1:10" ht="19.5" x14ac:dyDescent="0.2">
      <c r="C21" s="8" t="s">
        <v>31</v>
      </c>
      <c r="I21" s="5" t="s">
        <v>30</v>
      </c>
      <c r="J21" s="7">
        <f>(J20-D20)/D20</f>
        <v>9.6801220804706067E-4</v>
      </c>
    </row>
  </sheetData>
  <mergeCells count="8">
    <mergeCell ref="A7:J7"/>
    <mergeCell ref="A14:J14"/>
    <mergeCell ref="A1:C2"/>
    <mergeCell ref="H1:J1"/>
    <mergeCell ref="D1:G1"/>
    <mergeCell ref="H2:J2"/>
    <mergeCell ref="D2:G2"/>
    <mergeCell ref="A4:J4"/>
  </mergeCells>
  <hyperlinks>
    <hyperlink ref="C21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91010105</vt:lpstr>
      <vt:lpstr>'91010105'!Print_Titles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2018-08-29T03:59:47Z</dcterms:created>
  <dcterms:modified xsi:type="dcterms:W3CDTF">2018-08-29T03:59:50Z</dcterms:modified>
</cp:coreProperties>
</file>